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60" tabRatio="758" activeTab="0"/>
  </bookViews>
  <sheets>
    <sheet name="Diet Ratios" sheetId="1" r:id="rId1"/>
    <sheet name="Protein Sources" sheetId="2" r:id="rId2"/>
    <sheet name="Carb Sources" sheetId="3" r:id="rId3"/>
    <sheet name="EFA's" sheetId="4" r:id="rId4"/>
    <sheet name="Fruit &amp; Veg" sheetId="5" r:id="rId5"/>
    <sheet name="Sauces, Spreads &amp; Spices" sheetId="6" r:id="rId6"/>
    <sheet name="Supplements" sheetId="7" r:id="rId7"/>
  </sheets>
  <definedNames/>
  <calcPr fullCalcOnLoad="1"/>
</workbook>
</file>

<file path=xl/sharedStrings.xml><?xml version="1.0" encoding="utf-8"?>
<sst xmlns="http://schemas.openxmlformats.org/spreadsheetml/2006/main" count="291" uniqueCount="188">
  <si>
    <t>Turkey Breast (per 100g)</t>
  </si>
  <si>
    <t>Rump Steak (per 100g)</t>
  </si>
  <si>
    <t>Cottage Cheese (per 100g)</t>
  </si>
  <si>
    <t>Skimmed Milk (per 100ml)</t>
  </si>
  <si>
    <t>Mackerel (per 100g)</t>
  </si>
  <si>
    <t>Wholemeal Pitta</t>
  </si>
  <si>
    <t>Cottage Cheese with Pineapple (per 100g)</t>
  </si>
  <si>
    <t>Extra Light Mayo (per 100g)</t>
  </si>
  <si>
    <t>% of total protein</t>
  </si>
  <si>
    <t>Light Tahini (per 100g)</t>
  </si>
  <si>
    <t>Dark Soy Sauce (per 5ml)</t>
  </si>
  <si>
    <t>Tesco Sweetner (per 0.5g)</t>
  </si>
  <si>
    <t>Tesco Mustard Picalilii (per 100g)</t>
  </si>
  <si>
    <t>Olive Oil (per 10ml)</t>
  </si>
  <si>
    <t>Light Choices French Dressing (per 10g)</t>
  </si>
  <si>
    <t>Olive Oil Spread Light (per 100g)</t>
  </si>
  <si>
    <t>Hartley's Strawberry Jam (per 100g)</t>
  </si>
  <si>
    <t>Florette Crispy Salad (per 100g)</t>
  </si>
  <si>
    <t>Salmon Fillets (per 100g)</t>
  </si>
  <si>
    <t>Salmon (smoked sliced) (per 100g)</t>
  </si>
  <si>
    <t>Cannellini Beans (per 400g can)</t>
  </si>
  <si>
    <t>Chillies (per chilli)</t>
  </si>
  <si>
    <t>Ginger (per 100g)</t>
  </si>
  <si>
    <t>Tomato Puree (per tspn)</t>
  </si>
  <si>
    <t>Branston Hot Chilli &amp; Jalapeno Relish (per 100g)</t>
  </si>
  <si>
    <t>Cathedral City Light Cheese (per 100g)</t>
  </si>
  <si>
    <t>Whole Earth Peanut Butter (per 100g)</t>
  </si>
  <si>
    <t>Cooking Olive Oil (per 10ml)</t>
  </si>
  <si>
    <t>Pork Loin 9per 100g)</t>
  </si>
  <si>
    <t>Cauliflower (per 100g)</t>
  </si>
  <si>
    <t>Low Fat Natural Yoghurt (per 100g)</t>
  </si>
  <si>
    <t>Bran Flakes (per 100g)</t>
  </si>
  <si>
    <t>Cod Fillets (per 100g)</t>
  </si>
  <si>
    <t>Four Leaf Salad (per 100g)</t>
  </si>
  <si>
    <t>Pepper (per pepper 100g)</t>
  </si>
  <si>
    <t>Jalapenos (per 25g)</t>
  </si>
  <si>
    <t>Pepperoni (per 100g)</t>
  </si>
  <si>
    <t>Pataks Tandoori Paste (per 100g)</t>
  </si>
  <si>
    <t>Quark Cheese (per 100g)</t>
  </si>
  <si>
    <t>Corgettes (per corgette)</t>
  </si>
  <si>
    <t>Spring Onion (per spring onion)</t>
  </si>
  <si>
    <t>MP Vitargo (per 75g)</t>
  </si>
  <si>
    <t>MP Cookies &amp; Cream Whey C (per 100g)</t>
  </si>
  <si>
    <t>Nandos Hot Peri Peri Sauce (per 100g)</t>
  </si>
  <si>
    <t>MP Banana Whey Protein Isolate - Banana (per 100g)</t>
  </si>
  <si>
    <t>Tesco Rough Oatcakes (per oatcake)</t>
  </si>
  <si>
    <t>Stir Fry (per 100g)</t>
  </si>
  <si>
    <t>Tesco Bio Yoghurt (per 100g)</t>
  </si>
  <si>
    <t>Tesco Healthy Living Mozzarella (per 100g)</t>
  </si>
  <si>
    <t>Wholemeal Pasta (per 100g)</t>
  </si>
  <si>
    <t>Linseeds (per 100g)</t>
  </si>
  <si>
    <t>Tesco Tinned Mackerel in Sunflower Oil (per 100g)</t>
  </si>
  <si>
    <t>Carbohydrate</t>
  </si>
  <si>
    <t>EFA's</t>
  </si>
  <si>
    <t>Carbs</t>
  </si>
  <si>
    <t>Fat</t>
  </si>
  <si>
    <t>Amount in Diet</t>
  </si>
  <si>
    <t>Protein Sources</t>
  </si>
  <si>
    <t>Carbohydrate Sources</t>
  </si>
  <si>
    <t>Essential Fatty Acid Sources</t>
  </si>
  <si>
    <t>Fruit &amp; Veg</t>
  </si>
  <si>
    <t>Duck &amp; Orange Pate (per 100g)</t>
  </si>
  <si>
    <t>Old El Paso Wholewheat Tortilla (per tortilla)</t>
  </si>
  <si>
    <t>Tesco Finest Nut Granola (per 100g)</t>
  </si>
  <si>
    <t>Bacon (per grilled slice)</t>
  </si>
  <si>
    <t>Tesco Tinned Sardines in Brine (per 100g)</t>
  </si>
  <si>
    <t>Ben &amp; Jerry's Frozen Yoghurt (per 100g)</t>
  </si>
  <si>
    <t>Wholemeal Flour (per 100g)</t>
  </si>
  <si>
    <t>Chorizo (per 100g)</t>
  </si>
  <si>
    <t>Cathedral City Vintage Cheese (per 100g)</t>
  </si>
  <si>
    <t>Flaxseed Oil (per 5ml)</t>
  </si>
  <si>
    <t>Turkey Mince (per 100g)</t>
  </si>
  <si>
    <t>Traditional Pickled Onions (per 100g)</t>
  </si>
  <si>
    <t>Kidney Beans (per 120g - half can)</t>
  </si>
  <si>
    <t>Mushrooms (per mushroom)</t>
  </si>
  <si>
    <t>Bulk Meal Breakdown</t>
  </si>
  <si>
    <t>Salmon (tinned) (per 100g)</t>
  </si>
  <si>
    <t>Basmati Rice (per 100g)</t>
  </si>
  <si>
    <t>Brocolli (per 100g)</t>
  </si>
  <si>
    <t>Whole Milk (per 100ml)</t>
  </si>
  <si>
    <t>Grapes (per 100g)</t>
  </si>
  <si>
    <t>Sugar Free Jelly (per serving)</t>
  </si>
  <si>
    <t>Bedtime Extreme (per 60g)</t>
  </si>
  <si>
    <t>Ryvita Mulitigrain (per slice)</t>
  </si>
  <si>
    <t>Spices - Average (per 100g)</t>
  </si>
  <si>
    <t>Onion (per medium onion)</t>
  </si>
  <si>
    <t>QTY</t>
  </si>
  <si>
    <t>Cous Cous (per 100g)</t>
  </si>
  <si>
    <t>Skinny Cow Chocolate (per 10g)</t>
  </si>
  <si>
    <t>Makro Grated Cheddar Mature (per 100g)</t>
  </si>
  <si>
    <t>Eggs (yolk)</t>
  </si>
  <si>
    <t>Farmhouse Mixed Veg (per 100g)</t>
  </si>
  <si>
    <t>Tomato (per medium tomato)</t>
  </si>
  <si>
    <t>Celery (per medium stalk)</t>
  </si>
  <si>
    <t>Wholemeal Bread Thick (per slice)</t>
  </si>
  <si>
    <t>Sweet Chilli Sauce (per 100g)</t>
  </si>
  <si>
    <t>Baked Potato (per potato 100g aprx)</t>
  </si>
  <si>
    <t>Chicken Tikka (per 100g)</t>
  </si>
  <si>
    <t>Creapump (per 30g)</t>
  </si>
  <si>
    <t>Lentils (per 100g)</t>
  </si>
  <si>
    <t>Tinned Tomato (per 100g)</t>
  </si>
  <si>
    <t>Brown Rice (per 100g)</t>
  </si>
  <si>
    <t>Almonds (per 100g)</t>
  </si>
  <si>
    <t>Garlic (per clove)</t>
  </si>
  <si>
    <t>Pineapple (per 227g serving)</t>
  </si>
  <si>
    <t>Hovis Seed Sensation (per slice 44g)</t>
  </si>
  <si>
    <t>Sieved Tomatoes (per 100g)</t>
  </si>
  <si>
    <t>Branston Pickle (per 100g)</t>
  </si>
  <si>
    <t>Tesco Sweet Picalilli (per 100g)</t>
  </si>
  <si>
    <t>MP Milk Protein Smooth - Vanilla (per 100g)</t>
  </si>
  <si>
    <t>MP Unflavoured Whey C  (per 100g)</t>
  </si>
  <si>
    <t>Tesco Oatmeal Batch Bread (per slice)</t>
  </si>
  <si>
    <t>Feta Cheese (per 100g)</t>
  </si>
  <si>
    <t>Sweet Potato (per potato 100g aprx)</t>
  </si>
  <si>
    <t>Frozen Black Forest Fruits (per 100g)</t>
  </si>
  <si>
    <t>Grapefruit (per 100g)</t>
  </si>
  <si>
    <t>Sunflower Seeds (per 25g)</t>
  </si>
  <si>
    <t>New Potatoes (per 100g)</t>
  </si>
  <si>
    <t>Clementines (per clementine)</t>
  </si>
  <si>
    <t>Sauces, Spreads &amp; Spices</t>
  </si>
  <si>
    <t>Supplements</t>
  </si>
  <si>
    <t>Totals</t>
  </si>
  <si>
    <t>Overall</t>
  </si>
  <si>
    <t>Protein</t>
  </si>
  <si>
    <t>Sweet &amp; Crunchy Salad (per 100g)</t>
  </si>
  <si>
    <t>Light Coconut Milk (per 100ml)</t>
  </si>
  <si>
    <t>Tesco Finest Pork Chipolata (per grilled sausage)</t>
  </si>
  <si>
    <t>Corn (per 100g)</t>
  </si>
  <si>
    <t>Tesco No Add Sugar Salt Muesli (per 100g)</t>
  </si>
  <si>
    <t>Olive Oil Spread (per 100g)</t>
  </si>
  <si>
    <t>Cals</t>
  </si>
  <si>
    <t>P</t>
  </si>
  <si>
    <t>C</t>
  </si>
  <si>
    <t>F</t>
  </si>
  <si>
    <t>Tesco Mozzarella (per 100g)</t>
  </si>
  <si>
    <t>Mayo (per 100g)</t>
  </si>
  <si>
    <t>Beef Mince (per 100g)</t>
  </si>
  <si>
    <t>Macro Breakdown</t>
  </si>
  <si>
    <t>Green Beans (per 100g)</t>
  </si>
  <si>
    <t>Weetabix (per 2 biscuits)</t>
  </si>
  <si>
    <t>Tesco Tinned Mackerel in Curry Sauce (per 100g)</t>
  </si>
  <si>
    <t>Porridge Oats (per 100g)</t>
  </si>
  <si>
    <t>Gammon Steak (per 100g)</t>
  </si>
  <si>
    <t>Prawns (per 100g)</t>
  </si>
  <si>
    <t>Tesco Chocolate Spread (per 100g)</t>
  </si>
  <si>
    <t>Frozen Summer Fruits (per 100g)</t>
  </si>
  <si>
    <t>Asparagus (per 100g)</t>
  </si>
  <si>
    <t>Dried Apricots (per 100g)</t>
  </si>
  <si>
    <t>Flora (per 100g)</t>
  </si>
  <si>
    <t>Eggs (white)</t>
  </si>
  <si>
    <t>Cocoa Powder (per 100g)</t>
  </si>
  <si>
    <t>Sharwood's Medium Egg Noodles (per serving)</t>
  </si>
  <si>
    <t>Pataks Korma Paste (per 100g)</t>
  </si>
  <si>
    <t>Chick Peas (per 100g)</t>
  </si>
  <si>
    <t>Discovery Wholemeal Tortilla (per tortilla)</t>
  </si>
  <si>
    <t>Pataks Tikka Masala Paste (per 100g)</t>
  </si>
  <si>
    <t>BBW Protein Concentrate (per 100g)</t>
  </si>
  <si>
    <t>Carrot (per carrot)</t>
  </si>
  <si>
    <t>Orange Juice (per 100ml)</t>
  </si>
  <si>
    <t>Tuna (100g)</t>
  </si>
  <si>
    <t>Wholemeal Bread Medium (per slice)</t>
  </si>
  <si>
    <t>Fish Oil (per 1g)</t>
  </si>
  <si>
    <t>Orange (per orange)</t>
  </si>
  <si>
    <t>MP Hurricane XS (per 70g)</t>
  </si>
  <si>
    <t>Honey (per 100g)</t>
  </si>
  <si>
    <t>Kippers (per 100g)</t>
  </si>
  <si>
    <t>Vinaigrette Dressing (per 10g)</t>
  </si>
  <si>
    <t>Baby Spinach (per 100g)</t>
  </si>
  <si>
    <t>Dorset Simply Fruity Muesli (per 100g)</t>
  </si>
  <si>
    <t>Honey Roast Ham (per 100g)</t>
  </si>
  <si>
    <t>Salad Cream (per 100g)</t>
  </si>
  <si>
    <t>Tesco Tinned Mackerel in Brine (per 100g)</t>
  </si>
  <si>
    <t>Princes Hot Dogs (per 23g sausage)</t>
  </si>
  <si>
    <t>Tesco Healthy Living Steak Mince (per 100g)</t>
  </si>
  <si>
    <t>Calorie Breakdown</t>
  </si>
  <si>
    <t>Free Range Eggs (whole)</t>
  </si>
  <si>
    <t>Almond Butter (per 100g)</t>
  </si>
  <si>
    <t>Banana (per banana)</t>
  </si>
  <si>
    <t>90+ Protein (per 50g scoop)</t>
  </si>
  <si>
    <t>Glucose (per 100g)</t>
  </si>
  <si>
    <t>Maltodextrin (per 100g)</t>
  </si>
  <si>
    <t>Activated Barley (per 100g)</t>
  </si>
  <si>
    <t>Red Thai Curry Paste (per 100g)</t>
  </si>
  <si>
    <t>Coconut Milk (per 100ml)</t>
  </si>
  <si>
    <t>Tesco Mixed Nuts (per100g)</t>
  </si>
  <si>
    <t>Apple (per apple)</t>
  </si>
  <si>
    <t>Chicken Breast (per 100g)</t>
  </si>
  <si>
    <t>Malted Grain Baps (per bap)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</si>
</sst>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[$-F400]h:mm:ss\ AM/PM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3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8"/>
      <color indexed="18"/>
      <name val="Calibri"/>
      <family val="2"/>
    </font>
    <font>
      <sz val="8"/>
      <color indexed="58"/>
      <name val="Calibri"/>
      <family val="2"/>
    </font>
    <font>
      <sz val="8"/>
      <color indexed="16"/>
      <name val="Calibri"/>
      <family val="2"/>
    </font>
    <font>
      <sz val="8"/>
      <color indexed="53"/>
      <name val="Calibri"/>
      <family val="2"/>
    </font>
    <font>
      <b/>
      <sz val="8"/>
      <color indexed="18"/>
      <name val="Calibri"/>
      <family val="2"/>
    </font>
    <font>
      <b/>
      <sz val="8"/>
      <color indexed="58"/>
      <name val="Calibri"/>
      <family val="2"/>
    </font>
    <font>
      <b/>
      <sz val="8"/>
      <color indexed="16"/>
      <name val="Calibri"/>
      <family val="2"/>
    </font>
    <font>
      <sz val="8"/>
      <color indexed="9"/>
      <name val="Calibri"/>
      <family val="2"/>
    </font>
    <font>
      <i/>
      <sz val="8"/>
      <name val="Calibri"/>
      <family val="2"/>
    </font>
    <font>
      <b/>
      <i/>
      <sz val="8"/>
      <color indexed="9"/>
      <name val="Calibri"/>
      <family val="2"/>
    </font>
    <font>
      <i/>
      <sz val="8"/>
      <color indexed="9"/>
      <name val="Calibri"/>
      <family val="2"/>
    </font>
    <font>
      <sz val="5.5"/>
      <color indexed="8"/>
      <name val="Arial"/>
      <family val="0"/>
    </font>
    <font>
      <b/>
      <sz val="10"/>
      <color indexed="8"/>
      <name val="Calibri"/>
      <family val="0"/>
    </font>
    <font>
      <sz val="2"/>
      <color indexed="8"/>
      <name val="Arial"/>
      <family val="0"/>
    </font>
    <font>
      <sz val="1.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170" fontId="8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170" fontId="12" fillId="0" borderId="0" xfId="0" applyNumberFormat="1" applyFont="1" applyBorder="1" applyAlignment="1">
      <alignment horizontal="center"/>
    </xf>
    <xf numFmtId="170" fontId="13" fillId="0" borderId="0" xfId="0" applyNumberFormat="1" applyFont="1" applyBorder="1" applyAlignment="1">
      <alignment horizontal="center"/>
    </xf>
    <xf numFmtId="170" fontId="1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11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10" fillId="33" borderId="0" xfId="0" applyNumberFormat="1" applyFont="1" applyFill="1" applyBorder="1" applyAlignment="1">
      <alignment/>
    </xf>
    <xf numFmtId="170" fontId="11" fillId="33" borderId="0" xfId="0" applyNumberFormat="1" applyFont="1" applyFill="1" applyBorder="1" applyAlignment="1">
      <alignment/>
    </xf>
    <xf numFmtId="170" fontId="12" fillId="33" borderId="0" xfId="0" applyNumberFormat="1" applyFont="1" applyFill="1" applyBorder="1" applyAlignment="1">
      <alignment horizontal="center"/>
    </xf>
    <xf numFmtId="170" fontId="13" fillId="33" borderId="0" xfId="0" applyNumberFormat="1" applyFont="1" applyFill="1" applyBorder="1" applyAlignment="1">
      <alignment horizontal="center"/>
    </xf>
    <xf numFmtId="170" fontId="14" fillId="33" borderId="0" xfId="0" applyNumberFormat="1" applyFont="1" applyFill="1" applyBorder="1" applyAlignment="1">
      <alignment horizontal="center"/>
    </xf>
    <xf numFmtId="170" fontId="4" fillId="33" borderId="0" xfId="0" applyNumberFormat="1" applyFont="1" applyFill="1" applyBorder="1" applyAlignment="1">
      <alignment horizontal="center"/>
    </xf>
    <xf numFmtId="170" fontId="6" fillId="0" borderId="0" xfId="0" applyNumberFormat="1" applyFont="1" applyBorder="1" applyAlignment="1">
      <alignment/>
    </xf>
    <xf numFmtId="170" fontId="15" fillId="33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12" fillId="0" borderId="11" xfId="0" applyNumberFormat="1" applyFont="1" applyFill="1" applyBorder="1" applyAlignment="1">
      <alignment horizontal="center"/>
    </xf>
    <xf numFmtId="170" fontId="13" fillId="0" borderId="12" xfId="0" applyNumberFormat="1" applyFont="1" applyFill="1" applyBorder="1" applyAlignment="1">
      <alignment horizontal="center"/>
    </xf>
    <xf numFmtId="170" fontId="14" fillId="0" borderId="12" xfId="0" applyNumberFormat="1" applyFont="1" applyFill="1" applyBorder="1" applyAlignment="1">
      <alignment horizontal="center"/>
    </xf>
    <xf numFmtId="170" fontId="4" fillId="0" borderId="13" xfId="0" applyNumberFormat="1" applyFont="1" applyFill="1" applyBorder="1" applyAlignment="1">
      <alignment horizontal="center"/>
    </xf>
    <xf numFmtId="170" fontId="12" fillId="0" borderId="14" xfId="0" applyNumberFormat="1" applyFont="1" applyFill="1" applyBorder="1" applyAlignment="1">
      <alignment horizontal="center"/>
    </xf>
    <xf numFmtId="170" fontId="13" fillId="0" borderId="15" xfId="0" applyNumberFormat="1" applyFont="1" applyFill="1" applyBorder="1" applyAlignment="1">
      <alignment horizontal="center"/>
    </xf>
    <xf numFmtId="170" fontId="14" fillId="0" borderId="15" xfId="0" applyNumberFormat="1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horizontal="center"/>
    </xf>
    <xf numFmtId="170" fontId="12" fillId="0" borderId="15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/>
    </xf>
    <xf numFmtId="170" fontId="12" fillId="0" borderId="17" xfId="0" applyNumberFormat="1" applyFont="1" applyFill="1" applyBorder="1" applyAlignment="1">
      <alignment horizontal="center"/>
    </xf>
    <xf numFmtId="170" fontId="13" fillId="0" borderId="18" xfId="0" applyNumberFormat="1" applyFont="1" applyFill="1" applyBorder="1" applyAlignment="1">
      <alignment horizontal="center"/>
    </xf>
    <xf numFmtId="170" fontId="14" fillId="0" borderId="18" xfId="0" applyNumberFormat="1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2" fontId="15" fillId="33" borderId="0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2" fontId="15" fillId="33" borderId="21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70" fontId="12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12" fillId="0" borderId="22" xfId="0" applyNumberFormat="1" applyFont="1" applyBorder="1" applyAlignment="1">
      <alignment horizontal="center"/>
    </xf>
    <xf numFmtId="170" fontId="13" fillId="0" borderId="23" xfId="0" applyNumberFormat="1" applyFont="1" applyBorder="1" applyAlignment="1">
      <alignment horizontal="center"/>
    </xf>
    <xf numFmtId="170" fontId="14" fillId="0" borderId="23" xfId="0" applyNumberFormat="1" applyFont="1" applyBorder="1" applyAlignment="1">
      <alignment horizontal="center"/>
    </xf>
    <xf numFmtId="170" fontId="4" fillId="0" borderId="24" xfId="0" applyNumberFormat="1" applyFont="1" applyBorder="1" applyAlignment="1">
      <alignment horizontal="center"/>
    </xf>
    <xf numFmtId="170" fontId="12" fillId="0" borderId="17" xfId="0" applyNumberFormat="1" applyFont="1" applyBorder="1" applyAlignment="1">
      <alignment horizontal="center"/>
    </xf>
    <xf numFmtId="170" fontId="13" fillId="0" borderId="18" xfId="0" applyNumberFormat="1" applyFont="1" applyBorder="1" applyAlignment="1">
      <alignment horizontal="center"/>
    </xf>
    <xf numFmtId="170" fontId="14" fillId="0" borderId="18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0" fontId="7" fillId="34" borderId="17" xfId="0" applyNumberFormat="1" applyFont="1" applyFill="1" applyBorder="1" applyAlignment="1">
      <alignment horizontal="center"/>
    </xf>
    <xf numFmtId="170" fontId="7" fillId="35" borderId="17" xfId="0" applyNumberFormat="1" applyFont="1" applyFill="1" applyBorder="1" applyAlignment="1">
      <alignment horizontal="center"/>
    </xf>
    <xf numFmtId="170" fontId="7" fillId="36" borderId="17" xfId="0" applyNumberFormat="1" applyFont="1" applyFill="1" applyBorder="1" applyAlignment="1">
      <alignment horizontal="center"/>
    </xf>
    <xf numFmtId="170" fontId="7" fillId="37" borderId="25" xfId="0" applyNumberFormat="1" applyFont="1" applyFill="1" applyBorder="1" applyAlignment="1">
      <alignment horizontal="center"/>
    </xf>
    <xf numFmtId="170" fontId="7" fillId="37" borderId="26" xfId="0" applyNumberFormat="1" applyFont="1" applyFill="1" applyBorder="1" applyAlignment="1">
      <alignment horizontal="center"/>
    </xf>
    <xf numFmtId="170" fontId="8" fillId="33" borderId="0" xfId="0" applyNumberFormat="1" applyFont="1" applyFill="1" applyBorder="1" applyAlignment="1">
      <alignment horizontal="center"/>
    </xf>
    <xf numFmtId="170" fontId="9" fillId="33" borderId="0" xfId="0" applyNumberFormat="1" applyFont="1" applyFill="1" applyBorder="1" applyAlignment="1">
      <alignment horizontal="center"/>
    </xf>
    <xf numFmtId="170" fontId="10" fillId="33" borderId="0" xfId="0" applyNumberFormat="1" applyFont="1" applyFill="1" applyBorder="1" applyAlignment="1">
      <alignment horizontal="center"/>
    </xf>
    <xf numFmtId="170" fontId="11" fillId="33" borderId="0" xfId="0" applyNumberFormat="1" applyFont="1" applyFill="1" applyBorder="1" applyAlignment="1">
      <alignment horizontal="center"/>
    </xf>
    <xf numFmtId="170" fontId="15" fillId="33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5" fillId="38" borderId="13" xfId="0" applyNumberFormat="1" applyFont="1" applyFill="1" applyBorder="1" applyAlignment="1">
      <alignment horizontal="center"/>
    </xf>
    <xf numFmtId="170" fontId="7" fillId="33" borderId="27" xfId="0" applyNumberFormat="1" applyFont="1" applyFill="1" applyBorder="1" applyAlignment="1">
      <alignment horizontal="center"/>
    </xf>
    <xf numFmtId="170" fontId="7" fillId="33" borderId="28" xfId="0" applyNumberFormat="1" applyFont="1" applyFill="1" applyBorder="1" applyAlignment="1">
      <alignment horizontal="center"/>
    </xf>
    <xf numFmtId="170" fontId="7" fillId="33" borderId="29" xfId="0" applyNumberFormat="1" applyFont="1" applyFill="1" applyBorder="1" applyAlignment="1">
      <alignment horizontal="center"/>
    </xf>
    <xf numFmtId="170" fontId="7" fillId="33" borderId="22" xfId="0" applyNumberFormat="1" applyFont="1" applyFill="1" applyBorder="1" applyAlignment="1">
      <alignment horizontal="center"/>
    </xf>
    <xf numFmtId="170" fontId="7" fillId="33" borderId="23" xfId="0" applyNumberFormat="1" applyFont="1" applyFill="1" applyBorder="1" applyAlignment="1">
      <alignment horizontal="center"/>
    </xf>
    <xf numFmtId="170" fontId="7" fillId="33" borderId="24" xfId="0" applyNumberFormat="1" applyFont="1" applyFill="1" applyBorder="1" applyAlignment="1">
      <alignment horizontal="center"/>
    </xf>
    <xf numFmtId="170" fontId="7" fillId="33" borderId="0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10" fontId="5" fillId="0" borderId="24" xfId="0" applyNumberFormat="1" applyFont="1" applyBorder="1" applyAlignment="1">
      <alignment horizontal="center"/>
    </xf>
    <xf numFmtId="2" fontId="7" fillId="33" borderId="22" xfId="0" applyNumberFormat="1" applyFont="1" applyFill="1" applyBorder="1" applyAlignment="1">
      <alignment horizontal="center"/>
    </xf>
    <xf numFmtId="2" fontId="7" fillId="33" borderId="23" xfId="0" applyNumberFormat="1" applyFont="1" applyFill="1" applyBorder="1" applyAlignment="1">
      <alignment horizontal="center"/>
    </xf>
    <xf numFmtId="2" fontId="7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Overall</a:t>
            </a:r>
          </a:p>
        </c:rich>
      </c:tx>
      <c:layout>
        <c:manualLayout>
          <c:xMode val="factor"/>
          <c:yMode val="factor"/>
          <c:x val="-0.031"/>
          <c:y val="0.0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20125"/>
          <c:w val="0.64825"/>
          <c:h val="0.39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'Diet Ratios'!$C$31:$E$31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'Protein Sources'!#REF!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114300</xdr:rowOff>
    </xdr:from>
    <xdr:to>
      <xdr:col>12</xdr:col>
      <xdr:colOff>9525</xdr:colOff>
      <xdr:row>45</xdr:row>
      <xdr:rowOff>104775</xdr:rowOff>
    </xdr:to>
    <xdr:graphicFrame>
      <xdr:nvGraphicFramePr>
        <xdr:cNvPr id="1" name="Chart 2"/>
        <xdr:cNvGraphicFramePr/>
      </xdr:nvGraphicFramePr>
      <xdr:xfrm>
        <a:off x="2809875" y="266700"/>
        <a:ext cx="36576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4133850" y="0"/>
        <a:ext cx="159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33850" y="0"/>
        <a:ext cx="159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133850" y="0"/>
        <a:ext cx="1590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33850" y="0"/>
        <a:ext cx="159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4133850" y="0"/>
        <a:ext cx="1590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276225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4133850" y="0"/>
        <a:ext cx="1866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133850" y="0"/>
        <a:ext cx="1590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2:E36"/>
  <sheetViews>
    <sheetView tabSelected="1" zoomScale="200" zoomScaleNormal="200" workbookViewId="0" topLeftCell="B1">
      <selection activeCell="N14" sqref="N14"/>
    </sheetView>
  </sheetViews>
  <sheetFormatPr defaultColWidth="9.140625" defaultRowHeight="12.75"/>
  <cols>
    <col min="1" max="1" width="2.7109375" style="5" customWidth="1"/>
    <col min="2" max="2" width="9.140625" style="68" customWidth="1"/>
    <col min="3" max="3" width="9.140625" style="69" customWidth="1"/>
    <col min="4" max="4" width="9.140625" style="70" customWidth="1"/>
    <col min="5" max="5" width="9.140625" style="71" customWidth="1"/>
    <col min="6" max="6" width="2.7109375" style="5" customWidth="1"/>
    <col min="7" max="16384" width="9.140625" style="5" customWidth="1"/>
  </cols>
  <sheetData>
    <row r="1" ht="12" thickBot="1"/>
    <row r="2" spans="2:5" ht="12" thickBot="1">
      <c r="B2" s="72" t="s">
        <v>130</v>
      </c>
      <c r="C2" s="73" t="s">
        <v>123</v>
      </c>
      <c r="D2" s="74" t="s">
        <v>54</v>
      </c>
      <c r="E2" s="75" t="s">
        <v>55</v>
      </c>
    </row>
    <row r="3" spans="2:5" ht="12.75" customHeight="1">
      <c r="B3" s="93" t="s">
        <v>123</v>
      </c>
      <c r="C3" s="94"/>
      <c r="D3" s="94"/>
      <c r="E3" s="95"/>
    </row>
    <row r="4" spans="2:5" ht="12" thickBot="1">
      <c r="B4" s="76">
        <f>'Protein Sources'!L2</f>
        <v>0</v>
      </c>
      <c r="C4" s="77">
        <f>'Protein Sources'!M2</f>
        <v>0</v>
      </c>
      <c r="D4" s="78">
        <f>'Protein Sources'!N2</f>
        <v>0</v>
      </c>
      <c r="E4" s="79">
        <f>'Protein Sources'!O2</f>
        <v>0</v>
      </c>
    </row>
    <row r="5" spans="2:5" ht="12" thickBot="1">
      <c r="B5" s="12"/>
      <c r="C5" s="13"/>
      <c r="D5" s="14"/>
      <c r="E5" s="15"/>
    </row>
    <row r="6" spans="2:5" ht="12" thickBot="1">
      <c r="B6" s="72" t="s">
        <v>130</v>
      </c>
      <c r="C6" s="73" t="s">
        <v>123</v>
      </c>
      <c r="D6" s="74" t="s">
        <v>54</v>
      </c>
      <c r="E6" s="75" t="s">
        <v>55</v>
      </c>
    </row>
    <row r="7" spans="2:5" ht="10.5">
      <c r="B7" s="93" t="s">
        <v>52</v>
      </c>
      <c r="C7" s="94"/>
      <c r="D7" s="94"/>
      <c r="E7" s="95"/>
    </row>
    <row r="8" spans="2:5" ht="12" thickBot="1">
      <c r="B8" s="76">
        <f>'Carb Sources'!L2</f>
        <v>0</v>
      </c>
      <c r="C8" s="77">
        <f>'Carb Sources'!M2</f>
        <v>0</v>
      </c>
      <c r="D8" s="78">
        <f>'Carb Sources'!N2</f>
        <v>0</v>
      </c>
      <c r="E8" s="79">
        <f>'Carb Sources'!O2</f>
        <v>0</v>
      </c>
    </row>
    <row r="9" spans="2:5" ht="12" thickBot="1">
      <c r="B9" s="12"/>
      <c r="C9" s="13"/>
      <c r="D9" s="14"/>
      <c r="E9" s="15"/>
    </row>
    <row r="10" spans="2:5" ht="12" thickBot="1">
      <c r="B10" s="72" t="s">
        <v>130</v>
      </c>
      <c r="C10" s="73" t="s">
        <v>123</v>
      </c>
      <c r="D10" s="74" t="s">
        <v>54</v>
      </c>
      <c r="E10" s="75" t="s">
        <v>55</v>
      </c>
    </row>
    <row r="11" spans="2:5" ht="10.5">
      <c r="B11" s="93" t="s">
        <v>53</v>
      </c>
      <c r="C11" s="94"/>
      <c r="D11" s="94"/>
      <c r="E11" s="95"/>
    </row>
    <row r="12" spans="2:5" ht="12" thickBot="1">
      <c r="B12" s="76">
        <f>'EFA''s'!L2</f>
        <v>0</v>
      </c>
      <c r="C12" s="77">
        <f>'EFA''s'!M2</f>
        <v>0</v>
      </c>
      <c r="D12" s="78">
        <f>'EFA''s'!N2</f>
        <v>0</v>
      </c>
      <c r="E12" s="79">
        <f>'EFA''s'!O2</f>
        <v>0</v>
      </c>
    </row>
    <row r="13" spans="2:5" ht="10.5">
      <c r="B13" s="12"/>
      <c r="C13" s="13"/>
      <c r="D13" s="14"/>
      <c r="E13" s="15"/>
    </row>
    <row r="14" spans="2:5" ht="12" thickBot="1">
      <c r="B14" s="12"/>
      <c r="C14" s="13"/>
      <c r="D14" s="14"/>
      <c r="E14" s="15"/>
    </row>
    <row r="15" spans="2:5" ht="12" thickBot="1">
      <c r="B15" s="72" t="s">
        <v>130</v>
      </c>
      <c r="C15" s="73" t="s">
        <v>123</v>
      </c>
      <c r="D15" s="74" t="s">
        <v>54</v>
      </c>
      <c r="E15" s="75" t="s">
        <v>55</v>
      </c>
    </row>
    <row r="16" spans="2:5" ht="10.5">
      <c r="B16" s="93" t="s">
        <v>60</v>
      </c>
      <c r="C16" s="94"/>
      <c r="D16" s="94"/>
      <c r="E16" s="95"/>
    </row>
    <row r="17" spans="2:5" ht="12" thickBot="1">
      <c r="B17" s="76">
        <f>'Fruit &amp; Veg'!L2</f>
        <v>0</v>
      </c>
      <c r="C17" s="77">
        <f>'Fruit &amp; Veg'!M2</f>
        <v>0</v>
      </c>
      <c r="D17" s="78">
        <f>'Fruit &amp; Veg'!N2</f>
        <v>0</v>
      </c>
      <c r="E17" s="79">
        <f>'Fruit &amp; Veg'!O2</f>
        <v>0</v>
      </c>
    </row>
    <row r="18" spans="2:5" ht="12" thickBot="1">
      <c r="B18" s="12"/>
      <c r="C18" s="13"/>
      <c r="D18" s="14"/>
      <c r="E18" s="15"/>
    </row>
    <row r="19" spans="2:5" ht="12" thickBot="1">
      <c r="B19" s="72" t="s">
        <v>130</v>
      </c>
      <c r="C19" s="73" t="s">
        <v>123</v>
      </c>
      <c r="D19" s="74" t="s">
        <v>54</v>
      </c>
      <c r="E19" s="75" t="s">
        <v>55</v>
      </c>
    </row>
    <row r="20" spans="2:5" ht="10.5">
      <c r="B20" s="93" t="s">
        <v>119</v>
      </c>
      <c r="C20" s="94"/>
      <c r="D20" s="94"/>
      <c r="E20" s="95"/>
    </row>
    <row r="21" spans="2:5" ht="12" thickBot="1">
      <c r="B21" s="76">
        <f>'Sauces, Spreads &amp; Spices'!L2</f>
        <v>0</v>
      </c>
      <c r="C21" s="77">
        <f>'Sauces, Spreads &amp; Spices'!M2</f>
        <v>0</v>
      </c>
      <c r="D21" s="78">
        <f>'Sauces, Spreads &amp; Spices'!N2</f>
        <v>0</v>
      </c>
      <c r="E21" s="79">
        <f>'Sauces, Spreads &amp; Spices'!O2</f>
        <v>0</v>
      </c>
    </row>
    <row r="22" spans="2:5" ht="12" thickBot="1">
      <c r="B22" s="12"/>
      <c r="C22" s="13"/>
      <c r="D22" s="14"/>
      <c r="E22" s="15"/>
    </row>
    <row r="23" spans="2:5" ht="12" thickBot="1">
      <c r="B23" s="72" t="s">
        <v>130</v>
      </c>
      <c r="C23" s="73" t="s">
        <v>123</v>
      </c>
      <c r="D23" s="74" t="s">
        <v>54</v>
      </c>
      <c r="E23" s="75" t="s">
        <v>55</v>
      </c>
    </row>
    <row r="24" spans="2:5" ht="10.5">
      <c r="B24" s="93" t="s">
        <v>120</v>
      </c>
      <c r="C24" s="94"/>
      <c r="D24" s="94"/>
      <c r="E24" s="95"/>
    </row>
    <row r="25" spans="2:5" ht="12" thickBot="1">
      <c r="B25" s="76">
        <f>Supplements!L2</f>
        <v>0</v>
      </c>
      <c r="C25" s="77">
        <f>Supplements!M2</f>
        <v>0</v>
      </c>
      <c r="D25" s="78">
        <f>Supplements!N2</f>
        <v>0</v>
      </c>
      <c r="E25" s="79">
        <f>Supplements!O2</f>
        <v>0</v>
      </c>
    </row>
    <row r="26" spans="2:5" ht="12" thickBot="1">
      <c r="B26" s="12"/>
      <c r="C26" s="13"/>
      <c r="D26" s="14"/>
      <c r="E26" s="15"/>
    </row>
    <row r="27" spans="2:5" ht="12" thickBot="1">
      <c r="B27" s="72" t="s">
        <v>130</v>
      </c>
      <c r="C27" s="73" t="s">
        <v>123</v>
      </c>
      <c r="D27" s="74" t="s">
        <v>54</v>
      </c>
      <c r="E27" s="75" t="s">
        <v>55</v>
      </c>
    </row>
    <row r="28" spans="2:5" ht="10.5">
      <c r="B28" s="93" t="s">
        <v>122</v>
      </c>
      <c r="C28" s="94"/>
      <c r="D28" s="94"/>
      <c r="E28" s="95"/>
    </row>
    <row r="29" spans="2:5" ht="12" thickBot="1">
      <c r="B29" s="80">
        <f>SUM(B4:B25)</f>
        <v>0</v>
      </c>
      <c r="C29" s="81">
        <f>SUM(C4:C25)</f>
        <v>0</v>
      </c>
      <c r="D29" s="82">
        <f>SUM(D4:D25)</f>
        <v>0</v>
      </c>
      <c r="E29" s="83">
        <f>SUM(E4:E25)</f>
        <v>0</v>
      </c>
    </row>
    <row r="30" spans="2:5" ht="13.5" customHeight="1" thickBot="1">
      <c r="B30" s="96" t="s">
        <v>174</v>
      </c>
      <c r="C30" s="97"/>
      <c r="D30" s="97"/>
      <c r="E30" s="98"/>
    </row>
    <row r="31" spans="2:5" ht="12" thickBot="1">
      <c r="B31" s="80">
        <f>SUM(C31:E31)</f>
        <v>0</v>
      </c>
      <c r="C31" s="81">
        <f>SUM(C4:C25)*4</f>
        <v>0</v>
      </c>
      <c r="D31" s="82">
        <f>SUM(D4:D25)*4</f>
        <v>0</v>
      </c>
      <c r="E31" s="84">
        <f>SUM(E4:E25)*9</f>
        <v>0</v>
      </c>
    </row>
    <row r="34" spans="3:5" ht="12" thickBot="1">
      <c r="C34" s="68"/>
      <c r="D34" s="68"/>
      <c r="E34" s="68"/>
    </row>
    <row r="35" spans="2:5" ht="12.75" customHeight="1">
      <c r="B35" s="93" t="s">
        <v>75</v>
      </c>
      <c r="C35" s="94"/>
      <c r="D35" s="94"/>
      <c r="E35" s="92">
        <v>7</v>
      </c>
    </row>
    <row r="36" spans="2:5" ht="12" thickBot="1">
      <c r="B36" s="76">
        <f>B29/E35</f>
        <v>0</v>
      </c>
      <c r="C36" s="77">
        <f>C29/E35</f>
        <v>0</v>
      </c>
      <c r="D36" s="78">
        <f>D29/E35</f>
        <v>0</v>
      </c>
      <c r="E36" s="79">
        <f>E29/E35</f>
        <v>0</v>
      </c>
    </row>
  </sheetData>
  <sheetProtection/>
  <mergeCells count="9">
    <mergeCell ref="B3:E3"/>
    <mergeCell ref="B7:E7"/>
    <mergeCell ref="B11:E11"/>
    <mergeCell ref="B16:E16"/>
    <mergeCell ref="B35:D35"/>
    <mergeCell ref="B30:E30"/>
    <mergeCell ref="B20:E20"/>
    <mergeCell ref="B24:E24"/>
    <mergeCell ref="B28:E2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Q42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N26" sqref="N26"/>
    </sheetView>
  </sheetViews>
  <sheetFormatPr defaultColWidth="9.140625" defaultRowHeight="12.75" customHeight="1"/>
  <cols>
    <col min="1" max="1" width="31.7109375" style="7" customWidth="1"/>
    <col min="2" max="2" width="5.7109375" style="20" customWidth="1"/>
    <col min="3" max="3" width="5.7109375" style="21" customWidth="1"/>
    <col min="4" max="4" width="5.7109375" style="22" customWidth="1"/>
    <col min="5" max="5" width="5.7109375" style="23" customWidth="1"/>
    <col min="6" max="6" width="5.7109375" style="55" customWidth="1"/>
    <col min="7" max="7" width="5.7109375" style="12" customWidth="1"/>
    <col min="8" max="8" width="5.7109375" style="13" customWidth="1"/>
    <col min="9" max="9" width="5.7109375" style="14" customWidth="1"/>
    <col min="10" max="10" width="5.7109375" style="15" customWidth="1"/>
    <col min="11" max="11" width="2.7109375" style="34" customWidth="1"/>
    <col min="12" max="15" width="5.7109375" style="67" customWidth="1"/>
    <col min="16" max="16384" width="9.140625" style="1" customWidth="1"/>
  </cols>
  <sheetData>
    <row r="1" spans="1:17" ht="12.75" customHeight="1" thickBot="1">
      <c r="A1" s="52"/>
      <c r="B1" s="85"/>
      <c r="C1" s="86"/>
      <c r="D1" s="87"/>
      <c r="E1" s="88"/>
      <c r="F1" s="53"/>
      <c r="G1" s="30"/>
      <c r="H1" s="31"/>
      <c r="I1" s="32"/>
      <c r="J1" s="33"/>
      <c r="L1" s="96" t="s">
        <v>121</v>
      </c>
      <c r="M1" s="97"/>
      <c r="N1" s="97"/>
      <c r="O1" s="98"/>
      <c r="P1" s="100" t="s">
        <v>8</v>
      </c>
      <c r="Q1" s="101"/>
    </row>
    <row r="2" spans="1:17" ht="12.75" customHeight="1" thickBot="1">
      <c r="A2" s="25"/>
      <c r="B2" s="89"/>
      <c r="C2" s="99" t="s">
        <v>137</v>
      </c>
      <c r="D2" s="99"/>
      <c r="E2" s="99"/>
      <c r="F2" s="53"/>
      <c r="G2" s="99" t="s">
        <v>56</v>
      </c>
      <c r="H2" s="99"/>
      <c r="I2" s="99"/>
      <c r="J2" s="99"/>
      <c r="K2" s="36"/>
      <c r="L2" s="37">
        <f>SUM(G4:G1001)</f>
        <v>0</v>
      </c>
      <c r="M2" s="38">
        <f>SUM(H4:H1001)</f>
        <v>0</v>
      </c>
      <c r="N2" s="39">
        <f>SUM(I4:I1001)</f>
        <v>0</v>
      </c>
      <c r="O2" s="40">
        <f>SUM(J4:J1001)</f>
        <v>0</v>
      </c>
      <c r="P2" s="102" t="e">
        <f>(M2+Supplements!M2)/'Diet Ratios'!C29</f>
        <v>#DIV/0!</v>
      </c>
      <c r="Q2" s="103"/>
    </row>
    <row r="3" spans="1:15" s="2" customFormat="1" ht="12.75" customHeight="1" thickBot="1">
      <c r="A3" s="4" t="s">
        <v>57</v>
      </c>
      <c r="B3" s="41" t="s">
        <v>130</v>
      </c>
      <c r="C3" s="42" t="s">
        <v>131</v>
      </c>
      <c r="D3" s="43" t="s">
        <v>132</v>
      </c>
      <c r="E3" s="44" t="s">
        <v>133</v>
      </c>
      <c r="F3" s="54" t="s">
        <v>86</v>
      </c>
      <c r="G3" s="45" t="s">
        <v>130</v>
      </c>
      <c r="H3" s="42" t="s">
        <v>131</v>
      </c>
      <c r="I3" s="43" t="s">
        <v>132</v>
      </c>
      <c r="J3" s="46" t="s">
        <v>133</v>
      </c>
      <c r="K3" s="47"/>
      <c r="L3" s="48">
        <f>M3+N3+O3</f>
        <v>0</v>
      </c>
      <c r="M3" s="49">
        <f>M2*4</f>
        <v>0</v>
      </c>
      <c r="N3" s="50">
        <f>N2*4</f>
        <v>0</v>
      </c>
      <c r="O3" s="51">
        <f>O2*9</f>
        <v>0</v>
      </c>
    </row>
    <row r="4" spans="1:10" ht="12.75" customHeight="1">
      <c r="A4" s="6" t="s">
        <v>64</v>
      </c>
      <c r="B4" s="8">
        <v>60</v>
      </c>
      <c r="C4" s="9">
        <v>4</v>
      </c>
      <c r="D4" s="10">
        <v>0</v>
      </c>
      <c r="E4" s="11">
        <v>4.9</v>
      </c>
      <c r="G4" s="12">
        <f aca="true" t="shared" si="0" ref="G4:G42">$F4*B4</f>
        <v>0</v>
      </c>
      <c r="H4" s="13">
        <f aca="true" t="shared" si="1" ref="H4:H42">$F4*C4</f>
        <v>0</v>
      </c>
      <c r="I4" s="14">
        <f aca="true" t="shared" si="2" ref="I4:I42">$F4*D4</f>
        <v>0</v>
      </c>
      <c r="J4" s="15">
        <f aca="true" t="shared" si="3" ref="J4:J42">$F4*E4</f>
        <v>0</v>
      </c>
    </row>
    <row r="5" spans="1:10" ht="12.75" customHeight="1">
      <c r="A5" s="7" t="s">
        <v>136</v>
      </c>
      <c r="B5" s="20">
        <v>185</v>
      </c>
      <c r="C5" s="21">
        <v>19.6</v>
      </c>
      <c r="D5" s="22">
        <v>0</v>
      </c>
      <c r="E5" s="23">
        <v>11.8</v>
      </c>
      <c r="G5" s="12">
        <f t="shared" si="0"/>
        <v>0</v>
      </c>
      <c r="H5" s="13">
        <f t="shared" si="1"/>
        <v>0</v>
      </c>
      <c r="I5" s="14">
        <f t="shared" si="2"/>
        <v>0</v>
      </c>
      <c r="J5" s="15">
        <f t="shared" si="3"/>
        <v>0</v>
      </c>
    </row>
    <row r="6" spans="1:10" ht="12.75" customHeight="1">
      <c r="A6" s="6" t="s">
        <v>25</v>
      </c>
      <c r="B6" s="8">
        <v>311</v>
      </c>
      <c r="C6" s="9">
        <v>28.6</v>
      </c>
      <c r="D6" s="10">
        <v>0.1</v>
      </c>
      <c r="E6" s="11">
        <v>21.8</v>
      </c>
      <c r="G6" s="12">
        <f t="shared" si="0"/>
        <v>0</v>
      </c>
      <c r="H6" s="13">
        <f t="shared" si="1"/>
        <v>0</v>
      </c>
      <c r="I6" s="14">
        <f t="shared" si="2"/>
        <v>0</v>
      </c>
      <c r="J6" s="15">
        <f t="shared" si="3"/>
        <v>0</v>
      </c>
    </row>
    <row r="7" spans="1:10" ht="12.75" customHeight="1">
      <c r="A7" s="7" t="s">
        <v>69</v>
      </c>
      <c r="B7" s="20">
        <v>416</v>
      </c>
      <c r="C7" s="21">
        <v>25.4</v>
      </c>
      <c r="D7" s="22">
        <v>0.1</v>
      </c>
      <c r="E7" s="23">
        <v>34.9</v>
      </c>
      <c r="G7" s="12">
        <f t="shared" si="0"/>
        <v>0</v>
      </c>
      <c r="H7" s="13">
        <f t="shared" si="1"/>
        <v>0</v>
      </c>
      <c r="I7" s="14">
        <f t="shared" si="2"/>
        <v>0</v>
      </c>
      <c r="J7" s="15">
        <f t="shared" si="3"/>
        <v>0</v>
      </c>
    </row>
    <row r="8" spans="1:10" ht="12.75" customHeight="1">
      <c r="A8" s="6" t="s">
        <v>186</v>
      </c>
      <c r="B8" s="8">
        <v>100</v>
      </c>
      <c r="C8" s="9">
        <v>20.4</v>
      </c>
      <c r="D8" s="10">
        <v>0</v>
      </c>
      <c r="E8" s="11">
        <v>1.7</v>
      </c>
      <c r="G8" s="12">
        <f t="shared" si="0"/>
        <v>0</v>
      </c>
      <c r="H8" s="13">
        <f t="shared" si="1"/>
        <v>0</v>
      </c>
      <c r="I8" s="14">
        <f t="shared" si="2"/>
        <v>0</v>
      </c>
      <c r="J8" s="15">
        <f t="shared" si="3"/>
        <v>0</v>
      </c>
    </row>
    <row r="9" spans="1:10" ht="12.75" customHeight="1">
      <c r="A9" s="7" t="s">
        <v>97</v>
      </c>
      <c r="B9" s="8">
        <v>130</v>
      </c>
      <c r="C9" s="9">
        <v>28.6</v>
      </c>
      <c r="D9" s="10">
        <v>0.3</v>
      </c>
      <c r="E9" s="11">
        <v>1.4</v>
      </c>
      <c r="G9" s="12">
        <f t="shared" si="0"/>
        <v>0</v>
      </c>
      <c r="H9" s="13">
        <f t="shared" si="1"/>
        <v>0</v>
      </c>
      <c r="I9" s="14">
        <f t="shared" si="2"/>
        <v>0</v>
      </c>
      <c r="J9" s="15">
        <f t="shared" si="3"/>
        <v>0</v>
      </c>
    </row>
    <row r="10" spans="1:10" ht="12.75" customHeight="1">
      <c r="A10" s="7" t="s">
        <v>68</v>
      </c>
      <c r="B10" s="20">
        <v>350</v>
      </c>
      <c r="C10" s="21">
        <v>24.7</v>
      </c>
      <c r="D10" s="22">
        <v>1.6</v>
      </c>
      <c r="E10" s="23">
        <v>27.1</v>
      </c>
      <c r="G10" s="12">
        <f t="shared" si="0"/>
        <v>0</v>
      </c>
      <c r="H10" s="13">
        <f t="shared" si="1"/>
        <v>0</v>
      </c>
      <c r="I10" s="14">
        <f t="shared" si="2"/>
        <v>0</v>
      </c>
      <c r="J10" s="15">
        <f t="shared" si="3"/>
        <v>0</v>
      </c>
    </row>
    <row r="11" spans="1:10" ht="12.75" customHeight="1">
      <c r="A11" s="6" t="s">
        <v>32</v>
      </c>
      <c r="B11" s="8">
        <v>80</v>
      </c>
      <c r="C11" s="9">
        <v>17.8</v>
      </c>
      <c r="D11" s="10">
        <v>0</v>
      </c>
      <c r="E11" s="11">
        <v>0.7</v>
      </c>
      <c r="G11" s="12">
        <f t="shared" si="0"/>
        <v>0</v>
      </c>
      <c r="H11" s="13">
        <f t="shared" si="1"/>
        <v>0</v>
      </c>
      <c r="I11" s="14">
        <f t="shared" si="2"/>
        <v>0</v>
      </c>
      <c r="J11" s="15">
        <f t="shared" si="3"/>
        <v>0</v>
      </c>
    </row>
    <row r="12" spans="1:10" ht="12.75" customHeight="1">
      <c r="A12" s="6" t="s">
        <v>2</v>
      </c>
      <c r="B12" s="8">
        <v>80</v>
      </c>
      <c r="C12" s="9">
        <v>12.2</v>
      </c>
      <c r="D12" s="10">
        <v>4.5</v>
      </c>
      <c r="E12" s="11">
        <v>1.5</v>
      </c>
      <c r="G12" s="12">
        <f t="shared" si="0"/>
        <v>0</v>
      </c>
      <c r="H12" s="13">
        <f t="shared" si="1"/>
        <v>0</v>
      </c>
      <c r="I12" s="14">
        <f t="shared" si="2"/>
        <v>0</v>
      </c>
      <c r="J12" s="15">
        <f t="shared" si="3"/>
        <v>0</v>
      </c>
    </row>
    <row r="13" spans="1:10" ht="12.75" customHeight="1">
      <c r="A13" s="7" t="s">
        <v>6</v>
      </c>
      <c r="B13" s="20">
        <v>85</v>
      </c>
      <c r="C13" s="21">
        <v>7.9</v>
      </c>
      <c r="D13" s="22">
        <v>10</v>
      </c>
      <c r="E13" s="23">
        <v>1.3</v>
      </c>
      <c r="G13" s="12">
        <f t="shared" si="0"/>
        <v>0</v>
      </c>
      <c r="H13" s="13">
        <f t="shared" si="1"/>
        <v>0</v>
      </c>
      <c r="I13" s="14">
        <f t="shared" si="2"/>
        <v>0</v>
      </c>
      <c r="J13" s="15">
        <f t="shared" si="3"/>
        <v>0</v>
      </c>
    </row>
    <row r="14" spans="1:10" ht="12.75" customHeight="1">
      <c r="A14" s="6" t="s">
        <v>149</v>
      </c>
      <c r="B14" s="8">
        <v>17.2</v>
      </c>
      <c r="C14" s="9">
        <v>4.25</v>
      </c>
      <c r="D14" s="10">
        <v>0</v>
      </c>
      <c r="E14" s="11">
        <v>0</v>
      </c>
      <c r="G14" s="12">
        <f t="shared" si="0"/>
        <v>0</v>
      </c>
      <c r="H14" s="13">
        <f t="shared" si="1"/>
        <v>0</v>
      </c>
      <c r="I14" s="14">
        <f t="shared" si="2"/>
        <v>0</v>
      </c>
      <c r="J14" s="15">
        <f t="shared" si="3"/>
        <v>0</v>
      </c>
    </row>
    <row r="15" spans="1:10" ht="12.75" customHeight="1">
      <c r="A15" s="6" t="s">
        <v>90</v>
      </c>
      <c r="B15" s="8">
        <v>84.8</v>
      </c>
      <c r="C15" s="9">
        <v>4.2</v>
      </c>
      <c r="D15" s="10">
        <v>0</v>
      </c>
      <c r="E15" s="11">
        <v>7.6</v>
      </c>
      <c r="G15" s="12">
        <f t="shared" si="0"/>
        <v>0</v>
      </c>
      <c r="H15" s="13">
        <f t="shared" si="1"/>
        <v>0</v>
      </c>
      <c r="I15" s="14">
        <f t="shared" si="2"/>
        <v>0</v>
      </c>
      <c r="J15" s="15">
        <f t="shared" si="3"/>
        <v>0</v>
      </c>
    </row>
    <row r="16" spans="1:10" ht="12.75" customHeight="1">
      <c r="A16" s="7" t="s">
        <v>112</v>
      </c>
      <c r="B16" s="20">
        <v>280</v>
      </c>
      <c r="C16" s="21">
        <v>16</v>
      </c>
      <c r="D16" s="22">
        <v>1</v>
      </c>
      <c r="E16" s="23">
        <v>23</v>
      </c>
      <c r="G16" s="12">
        <f t="shared" si="0"/>
        <v>0</v>
      </c>
      <c r="H16" s="13">
        <f t="shared" si="1"/>
        <v>0</v>
      </c>
      <c r="I16" s="14">
        <f t="shared" si="2"/>
        <v>0</v>
      </c>
      <c r="J16" s="15">
        <f t="shared" si="3"/>
        <v>0</v>
      </c>
    </row>
    <row r="17" spans="1:10" ht="12.75" customHeight="1">
      <c r="A17" s="6" t="s">
        <v>175</v>
      </c>
      <c r="B17" s="8">
        <v>102</v>
      </c>
      <c r="C17" s="9">
        <v>8.5</v>
      </c>
      <c r="D17" s="10">
        <v>0</v>
      </c>
      <c r="E17" s="11">
        <v>7.6</v>
      </c>
      <c r="G17" s="12">
        <f t="shared" si="0"/>
        <v>0</v>
      </c>
      <c r="H17" s="13">
        <f t="shared" si="1"/>
        <v>0</v>
      </c>
      <c r="I17" s="14">
        <f t="shared" si="2"/>
        <v>0</v>
      </c>
      <c r="J17" s="15">
        <f t="shared" si="3"/>
        <v>0</v>
      </c>
    </row>
    <row r="18" spans="1:10" ht="12.75" customHeight="1">
      <c r="A18" s="7" t="s">
        <v>142</v>
      </c>
      <c r="B18" s="20">
        <v>165</v>
      </c>
      <c r="C18" s="21">
        <v>16.8</v>
      </c>
      <c r="D18" s="22">
        <v>0.2</v>
      </c>
      <c r="E18" s="23">
        <v>10.4</v>
      </c>
      <c r="F18" s="55">
        <v>0</v>
      </c>
      <c r="G18" s="12">
        <f t="shared" si="0"/>
        <v>0</v>
      </c>
      <c r="H18" s="13">
        <f t="shared" si="1"/>
        <v>0</v>
      </c>
      <c r="I18" s="14">
        <f t="shared" si="2"/>
        <v>0</v>
      </c>
      <c r="J18" s="15">
        <f t="shared" si="3"/>
        <v>0</v>
      </c>
    </row>
    <row r="19" spans="1:10" ht="12.75" customHeight="1">
      <c r="A19" s="7" t="s">
        <v>169</v>
      </c>
      <c r="B19" s="20">
        <v>130</v>
      </c>
      <c r="C19" s="21">
        <v>21.8</v>
      </c>
      <c r="D19" s="22">
        <v>1.9</v>
      </c>
      <c r="E19" s="23">
        <v>3.8</v>
      </c>
      <c r="G19" s="12">
        <f t="shared" si="0"/>
        <v>0</v>
      </c>
      <c r="H19" s="13">
        <f t="shared" si="1"/>
        <v>0</v>
      </c>
      <c r="I19" s="14">
        <f t="shared" si="2"/>
        <v>0</v>
      </c>
      <c r="J19" s="15">
        <f t="shared" si="3"/>
        <v>0</v>
      </c>
    </row>
    <row r="20" spans="1:10" ht="12.75" customHeight="1">
      <c r="A20" s="6" t="s">
        <v>165</v>
      </c>
      <c r="B20" s="8">
        <v>225</v>
      </c>
      <c r="C20" s="9">
        <v>17</v>
      </c>
      <c r="D20" s="10">
        <v>0</v>
      </c>
      <c r="E20" s="11">
        <v>17.2</v>
      </c>
      <c r="G20" s="12">
        <f t="shared" si="0"/>
        <v>0</v>
      </c>
      <c r="H20" s="13">
        <f t="shared" si="1"/>
        <v>0</v>
      </c>
      <c r="I20" s="14">
        <f t="shared" si="2"/>
        <v>0</v>
      </c>
      <c r="J20" s="15">
        <f t="shared" si="3"/>
        <v>0</v>
      </c>
    </row>
    <row r="21" spans="1:10" ht="12.75" customHeight="1">
      <c r="A21" s="6" t="s">
        <v>4</v>
      </c>
      <c r="B21" s="8">
        <v>310</v>
      </c>
      <c r="C21" s="9">
        <v>21.5</v>
      </c>
      <c r="D21" s="10">
        <v>0</v>
      </c>
      <c r="E21" s="11">
        <v>24.9</v>
      </c>
      <c r="G21" s="12">
        <f t="shared" si="0"/>
        <v>0</v>
      </c>
      <c r="H21" s="13">
        <f t="shared" si="1"/>
        <v>0</v>
      </c>
      <c r="I21" s="14">
        <f t="shared" si="2"/>
        <v>0</v>
      </c>
      <c r="J21" s="15">
        <f t="shared" si="3"/>
        <v>0</v>
      </c>
    </row>
    <row r="22" spans="1:10" ht="12.75" customHeight="1">
      <c r="A22" s="7" t="s">
        <v>89</v>
      </c>
      <c r="B22" s="20">
        <v>389</v>
      </c>
      <c r="C22" s="21">
        <v>25.5</v>
      </c>
      <c r="D22" s="22">
        <v>1.7</v>
      </c>
      <c r="E22" s="23">
        <v>31.4</v>
      </c>
      <c r="G22" s="12">
        <f t="shared" si="0"/>
        <v>0</v>
      </c>
      <c r="H22" s="13">
        <f t="shared" si="1"/>
        <v>0</v>
      </c>
      <c r="I22" s="14">
        <f t="shared" si="2"/>
        <v>0</v>
      </c>
      <c r="J22" s="15">
        <f t="shared" si="3"/>
        <v>0</v>
      </c>
    </row>
    <row r="23" spans="1:10" ht="12.75" customHeight="1">
      <c r="A23" s="7" t="s">
        <v>36</v>
      </c>
      <c r="B23" s="8">
        <v>390</v>
      </c>
      <c r="C23" s="9">
        <v>13.8</v>
      </c>
      <c r="D23" s="10">
        <v>0.5</v>
      </c>
      <c r="E23" s="11">
        <v>36.6</v>
      </c>
      <c r="G23" s="12">
        <f t="shared" si="0"/>
        <v>0</v>
      </c>
      <c r="H23" s="13">
        <f t="shared" si="1"/>
        <v>0</v>
      </c>
      <c r="I23" s="14">
        <f t="shared" si="2"/>
        <v>0</v>
      </c>
      <c r="J23" s="15">
        <f t="shared" si="3"/>
        <v>0</v>
      </c>
    </row>
    <row r="24" spans="1:10" ht="12.75" customHeight="1">
      <c r="A24" s="7" t="s">
        <v>28</v>
      </c>
      <c r="B24" s="20">
        <v>175</v>
      </c>
      <c r="C24" s="21">
        <v>20</v>
      </c>
      <c r="D24" s="22">
        <v>0</v>
      </c>
      <c r="E24" s="23">
        <v>10.2</v>
      </c>
      <c r="G24" s="12">
        <f t="shared" si="0"/>
        <v>0</v>
      </c>
      <c r="H24" s="13">
        <f t="shared" si="1"/>
        <v>0</v>
      </c>
      <c r="I24" s="14">
        <f t="shared" si="2"/>
        <v>0</v>
      </c>
      <c r="J24" s="15">
        <f t="shared" si="3"/>
        <v>0</v>
      </c>
    </row>
    <row r="25" spans="1:10" ht="12.75" customHeight="1">
      <c r="A25" s="7" t="s">
        <v>143</v>
      </c>
      <c r="B25" s="8">
        <v>70</v>
      </c>
      <c r="C25" s="9">
        <v>16</v>
      </c>
      <c r="D25" s="10">
        <v>0</v>
      </c>
      <c r="E25" s="11">
        <v>0.3</v>
      </c>
      <c r="G25" s="12">
        <f t="shared" si="0"/>
        <v>0</v>
      </c>
      <c r="H25" s="13">
        <f t="shared" si="1"/>
        <v>0</v>
      </c>
      <c r="I25" s="14">
        <f t="shared" si="2"/>
        <v>0</v>
      </c>
      <c r="J25" s="15">
        <f t="shared" si="3"/>
        <v>0</v>
      </c>
    </row>
    <row r="26" spans="1:10" ht="12.75" customHeight="1">
      <c r="A26" s="7" t="s">
        <v>172</v>
      </c>
      <c r="B26" s="20">
        <v>45.5</v>
      </c>
      <c r="C26" s="21">
        <v>2.3</v>
      </c>
      <c r="D26" s="22">
        <v>0.8</v>
      </c>
      <c r="E26" s="23">
        <v>3.7</v>
      </c>
      <c r="G26" s="12">
        <f t="shared" si="0"/>
        <v>0</v>
      </c>
      <c r="H26" s="13">
        <f t="shared" si="1"/>
        <v>0</v>
      </c>
      <c r="I26" s="14">
        <f t="shared" si="2"/>
        <v>0</v>
      </c>
      <c r="J26" s="15">
        <f t="shared" si="3"/>
        <v>0</v>
      </c>
    </row>
    <row r="27" spans="1:10" ht="12.75" customHeight="1">
      <c r="A27" s="7" t="s">
        <v>38</v>
      </c>
      <c r="B27" s="8">
        <v>73</v>
      </c>
      <c r="C27" s="9">
        <v>13.6</v>
      </c>
      <c r="D27" s="10">
        <v>4.1</v>
      </c>
      <c r="E27" s="11">
        <v>0.2</v>
      </c>
      <c r="G27" s="12">
        <f t="shared" si="0"/>
        <v>0</v>
      </c>
      <c r="H27" s="13">
        <f t="shared" si="1"/>
        <v>0</v>
      </c>
      <c r="I27" s="14">
        <f t="shared" si="2"/>
        <v>0</v>
      </c>
      <c r="J27" s="15">
        <f t="shared" si="3"/>
        <v>0</v>
      </c>
    </row>
    <row r="28" spans="1:10" ht="12.75" customHeight="1">
      <c r="A28" s="7" t="s">
        <v>1</v>
      </c>
      <c r="B28" s="8">
        <v>136</v>
      </c>
      <c r="C28" s="9">
        <v>24</v>
      </c>
      <c r="D28" s="10">
        <v>0</v>
      </c>
      <c r="E28" s="11">
        <v>5</v>
      </c>
      <c r="G28" s="12">
        <f t="shared" si="0"/>
        <v>0</v>
      </c>
      <c r="H28" s="13">
        <f t="shared" si="1"/>
        <v>0</v>
      </c>
      <c r="I28" s="14">
        <f t="shared" si="2"/>
        <v>0</v>
      </c>
      <c r="J28" s="15">
        <f t="shared" si="3"/>
        <v>0</v>
      </c>
    </row>
    <row r="29" spans="1:10" ht="12.75" customHeight="1">
      <c r="A29" s="7" t="s">
        <v>19</v>
      </c>
      <c r="B29" s="8">
        <v>180</v>
      </c>
      <c r="C29" s="9">
        <v>22.9</v>
      </c>
      <c r="D29" s="10">
        <v>0.1</v>
      </c>
      <c r="E29" s="11">
        <v>9.7</v>
      </c>
      <c r="G29" s="12">
        <f t="shared" si="0"/>
        <v>0</v>
      </c>
      <c r="H29" s="13">
        <f t="shared" si="1"/>
        <v>0</v>
      </c>
      <c r="I29" s="14">
        <f t="shared" si="2"/>
        <v>0</v>
      </c>
      <c r="J29" s="15">
        <f t="shared" si="3"/>
        <v>0</v>
      </c>
    </row>
    <row r="30" spans="1:10" ht="12.75" customHeight="1">
      <c r="A30" s="6" t="s">
        <v>76</v>
      </c>
      <c r="B30" s="8">
        <v>120</v>
      </c>
      <c r="C30" s="9">
        <v>20.2</v>
      </c>
      <c r="D30" s="10">
        <v>0</v>
      </c>
      <c r="E30" s="11">
        <v>4.3</v>
      </c>
      <c r="G30" s="12">
        <f t="shared" si="0"/>
        <v>0</v>
      </c>
      <c r="H30" s="13">
        <f t="shared" si="1"/>
        <v>0</v>
      </c>
      <c r="I30" s="14">
        <f t="shared" si="2"/>
        <v>0</v>
      </c>
      <c r="J30" s="15">
        <f t="shared" si="3"/>
        <v>0</v>
      </c>
    </row>
    <row r="31" spans="1:10" ht="12.75" customHeight="1">
      <c r="A31" s="7" t="s">
        <v>18</v>
      </c>
      <c r="B31" s="20">
        <v>140</v>
      </c>
      <c r="C31" s="21">
        <v>24.7</v>
      </c>
      <c r="D31" s="22">
        <v>0.1</v>
      </c>
      <c r="E31" s="23">
        <v>4.3</v>
      </c>
      <c r="G31" s="12">
        <f t="shared" si="0"/>
        <v>0</v>
      </c>
      <c r="H31" s="13">
        <f t="shared" si="1"/>
        <v>0</v>
      </c>
      <c r="I31" s="14">
        <f t="shared" si="2"/>
        <v>0</v>
      </c>
      <c r="J31" s="15">
        <f t="shared" si="3"/>
        <v>0</v>
      </c>
    </row>
    <row r="32" spans="1:10" ht="12.75" customHeight="1">
      <c r="A32" s="7" t="s">
        <v>126</v>
      </c>
      <c r="B32" s="20">
        <v>70</v>
      </c>
      <c r="C32" s="21">
        <v>4.2</v>
      </c>
      <c r="D32" s="22">
        <v>0.9</v>
      </c>
      <c r="E32" s="23">
        <v>5.3</v>
      </c>
      <c r="G32" s="12">
        <f t="shared" si="0"/>
        <v>0</v>
      </c>
      <c r="H32" s="13">
        <f t="shared" si="1"/>
        <v>0</v>
      </c>
      <c r="I32" s="14">
        <f t="shared" si="2"/>
        <v>0</v>
      </c>
      <c r="J32" s="15">
        <f t="shared" si="3"/>
        <v>0</v>
      </c>
    </row>
    <row r="33" spans="1:10" ht="12.75" customHeight="1">
      <c r="A33" s="7" t="s">
        <v>48</v>
      </c>
      <c r="B33" s="20">
        <v>175</v>
      </c>
      <c r="C33" s="21">
        <v>20</v>
      </c>
      <c r="D33" s="22">
        <v>0.7</v>
      </c>
      <c r="E33" s="23">
        <v>10</v>
      </c>
      <c r="G33" s="12">
        <f t="shared" si="0"/>
        <v>0</v>
      </c>
      <c r="H33" s="13">
        <f t="shared" si="1"/>
        <v>0</v>
      </c>
      <c r="I33" s="14">
        <f t="shared" si="2"/>
        <v>0</v>
      </c>
      <c r="J33" s="15">
        <f t="shared" si="3"/>
        <v>0</v>
      </c>
    </row>
    <row r="34" spans="1:10" ht="12.75" customHeight="1">
      <c r="A34" s="6" t="s">
        <v>173</v>
      </c>
      <c r="B34" s="8">
        <v>125</v>
      </c>
      <c r="C34" s="9">
        <v>20.8</v>
      </c>
      <c r="D34" s="10">
        <v>0</v>
      </c>
      <c r="E34" s="11">
        <v>4.5</v>
      </c>
      <c r="G34" s="12">
        <f t="shared" si="0"/>
        <v>0</v>
      </c>
      <c r="H34" s="13">
        <f t="shared" si="1"/>
        <v>0</v>
      </c>
      <c r="I34" s="14">
        <f t="shared" si="2"/>
        <v>0</v>
      </c>
      <c r="J34" s="15">
        <f t="shared" si="3"/>
        <v>0</v>
      </c>
    </row>
    <row r="35" spans="1:10" ht="12.75" customHeight="1">
      <c r="A35" s="7" t="s">
        <v>134</v>
      </c>
      <c r="B35" s="20">
        <v>235</v>
      </c>
      <c r="C35" s="21">
        <v>18</v>
      </c>
      <c r="D35" s="22">
        <v>0.2</v>
      </c>
      <c r="E35" s="23">
        <v>18</v>
      </c>
      <c r="G35" s="12">
        <f t="shared" si="0"/>
        <v>0</v>
      </c>
      <c r="H35" s="13">
        <f t="shared" si="1"/>
        <v>0</v>
      </c>
      <c r="I35" s="14">
        <f t="shared" si="2"/>
        <v>0</v>
      </c>
      <c r="J35" s="15">
        <f t="shared" si="3"/>
        <v>0</v>
      </c>
    </row>
    <row r="36" spans="1:10" ht="12.75" customHeight="1">
      <c r="A36" s="7" t="s">
        <v>171</v>
      </c>
      <c r="B36" s="8">
        <v>230</v>
      </c>
      <c r="C36" s="9">
        <v>20</v>
      </c>
      <c r="D36" s="10">
        <v>0</v>
      </c>
      <c r="E36" s="11">
        <v>17</v>
      </c>
      <c r="G36" s="12">
        <f t="shared" si="0"/>
        <v>0</v>
      </c>
      <c r="H36" s="13">
        <f t="shared" si="1"/>
        <v>0</v>
      </c>
      <c r="I36" s="14">
        <f t="shared" si="2"/>
        <v>0</v>
      </c>
      <c r="J36" s="15">
        <f t="shared" si="3"/>
        <v>0</v>
      </c>
    </row>
    <row r="37" spans="1:10" ht="12.75" customHeight="1">
      <c r="A37" s="7" t="s">
        <v>140</v>
      </c>
      <c r="B37" s="20">
        <v>295</v>
      </c>
      <c r="C37" s="21">
        <v>11.4</v>
      </c>
      <c r="D37" s="22">
        <v>2.6</v>
      </c>
      <c r="E37" s="23">
        <v>26.1</v>
      </c>
      <c r="G37" s="12">
        <f t="shared" si="0"/>
        <v>0</v>
      </c>
      <c r="H37" s="13">
        <f t="shared" si="1"/>
        <v>0</v>
      </c>
      <c r="I37" s="14">
        <f t="shared" si="2"/>
        <v>0</v>
      </c>
      <c r="J37" s="15">
        <f t="shared" si="3"/>
        <v>0</v>
      </c>
    </row>
    <row r="38" spans="1:10" ht="12.75" customHeight="1">
      <c r="A38" s="7" t="s">
        <v>51</v>
      </c>
      <c r="B38" s="20">
        <v>266</v>
      </c>
      <c r="C38" s="21">
        <v>19.7</v>
      </c>
      <c r="D38" s="22">
        <v>0</v>
      </c>
      <c r="E38" s="23">
        <v>20.8</v>
      </c>
      <c r="G38" s="12">
        <f t="shared" si="0"/>
        <v>0</v>
      </c>
      <c r="H38" s="13">
        <f t="shared" si="1"/>
        <v>0</v>
      </c>
      <c r="I38" s="14">
        <f t="shared" si="2"/>
        <v>0</v>
      </c>
      <c r="J38" s="15">
        <f t="shared" si="3"/>
        <v>0</v>
      </c>
    </row>
    <row r="39" spans="1:10" ht="12.75" customHeight="1">
      <c r="A39" s="7" t="s">
        <v>65</v>
      </c>
      <c r="B39" s="20">
        <v>175</v>
      </c>
      <c r="C39" s="21">
        <v>21.5</v>
      </c>
      <c r="D39" s="22">
        <v>0</v>
      </c>
      <c r="E39" s="23">
        <v>9.6</v>
      </c>
      <c r="G39" s="12">
        <f t="shared" si="0"/>
        <v>0</v>
      </c>
      <c r="H39" s="13">
        <f t="shared" si="1"/>
        <v>0</v>
      </c>
      <c r="I39" s="14">
        <f t="shared" si="2"/>
        <v>0</v>
      </c>
      <c r="J39" s="15">
        <f t="shared" si="3"/>
        <v>0</v>
      </c>
    </row>
    <row r="40" spans="1:10" ht="12.75" customHeight="1">
      <c r="A40" s="6" t="s">
        <v>159</v>
      </c>
      <c r="B40" s="8">
        <v>100</v>
      </c>
      <c r="C40" s="9">
        <v>23.5</v>
      </c>
      <c r="D40" s="10">
        <v>0</v>
      </c>
      <c r="E40" s="11">
        <v>0.6</v>
      </c>
      <c r="G40" s="12">
        <f t="shared" si="0"/>
        <v>0</v>
      </c>
      <c r="H40" s="13">
        <f t="shared" si="1"/>
        <v>0</v>
      </c>
      <c r="I40" s="14">
        <f t="shared" si="2"/>
        <v>0</v>
      </c>
      <c r="J40" s="15">
        <f t="shared" si="3"/>
        <v>0</v>
      </c>
    </row>
    <row r="41" spans="1:10" ht="12.75" customHeight="1">
      <c r="A41" s="7" t="s">
        <v>0</v>
      </c>
      <c r="B41" s="8">
        <v>108</v>
      </c>
      <c r="C41" s="9">
        <v>22.3</v>
      </c>
      <c r="D41" s="10">
        <v>1.9</v>
      </c>
      <c r="E41" s="11">
        <v>1.2</v>
      </c>
      <c r="G41" s="12">
        <f t="shared" si="0"/>
        <v>0</v>
      </c>
      <c r="H41" s="13">
        <f t="shared" si="1"/>
        <v>0</v>
      </c>
      <c r="I41" s="14">
        <f t="shared" si="2"/>
        <v>0</v>
      </c>
      <c r="J41" s="15">
        <f t="shared" si="3"/>
        <v>0</v>
      </c>
    </row>
    <row r="42" spans="1:10" ht="12.75" customHeight="1">
      <c r="A42" s="6" t="s">
        <v>71</v>
      </c>
      <c r="B42" s="8">
        <v>170</v>
      </c>
      <c r="C42" s="9">
        <v>18</v>
      </c>
      <c r="D42" s="10">
        <v>1.6</v>
      </c>
      <c r="E42" s="11">
        <v>9.9</v>
      </c>
      <c r="G42" s="12">
        <f t="shared" si="0"/>
        <v>0</v>
      </c>
      <c r="H42" s="13">
        <f t="shared" si="1"/>
        <v>0</v>
      </c>
      <c r="I42" s="14">
        <f t="shared" si="2"/>
        <v>0</v>
      </c>
      <c r="J42" s="15">
        <f t="shared" si="3"/>
        <v>0</v>
      </c>
    </row>
  </sheetData>
  <sheetProtection/>
  <mergeCells count="5">
    <mergeCell ref="G2:J2"/>
    <mergeCell ref="C2:E2"/>
    <mergeCell ref="L1:O1"/>
    <mergeCell ref="P1:Q1"/>
    <mergeCell ref="P2:Q2"/>
  </mergeCells>
  <conditionalFormatting sqref="P2:Q2">
    <cfRule type="cellIs" priority="1" dxfId="1" operator="greaterThanOrEqual" stopIfTrue="1">
      <formula>0.66</formula>
    </cfRule>
    <cfRule type="cellIs" priority="2" dxfId="0" operator="lessThan" stopIfTrue="1">
      <formula>0.66</formula>
    </cfRule>
  </conditionalFormatting>
  <printOptions/>
  <pageMargins left="0.75" right="0.75" top="1" bottom="0.29" header="0.5" footer="0.21"/>
  <pageSetup fitToHeight="1" fitToWidth="1" orientation="portrait" paperSize="9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O34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A2" sqref="A2:E34"/>
    </sheetView>
  </sheetViews>
  <sheetFormatPr defaultColWidth="9.140625" defaultRowHeight="12.75" customHeight="1"/>
  <cols>
    <col min="1" max="1" width="31.7109375" style="7" customWidth="1"/>
    <col min="2" max="2" width="5.7109375" style="20" customWidth="1"/>
    <col min="3" max="3" width="5.7109375" style="21" customWidth="1"/>
    <col min="4" max="4" width="5.7109375" style="22" customWidth="1"/>
    <col min="5" max="5" width="5.7109375" style="23" customWidth="1"/>
    <col min="6" max="6" width="5.7109375" style="55" customWidth="1"/>
    <col min="7" max="7" width="5.7109375" style="12" customWidth="1"/>
    <col min="8" max="8" width="5.7109375" style="13" customWidth="1"/>
    <col min="9" max="9" width="5.7109375" style="14" customWidth="1"/>
    <col min="10" max="10" width="5.7109375" style="15" customWidth="1"/>
    <col min="11" max="11" width="2.7109375" style="34" customWidth="1"/>
    <col min="12" max="15" width="5.7109375" style="34" customWidth="1"/>
    <col min="16" max="16384" width="9.140625" style="1" customWidth="1"/>
  </cols>
  <sheetData>
    <row r="1" spans="1:15" ht="12.75" customHeight="1" thickBot="1">
      <c r="A1" s="52"/>
      <c r="B1" s="85"/>
      <c r="C1" s="86"/>
      <c r="D1" s="87"/>
      <c r="E1" s="88"/>
      <c r="F1" s="53"/>
      <c r="G1" s="30"/>
      <c r="H1" s="31"/>
      <c r="I1" s="32"/>
      <c r="J1" s="33"/>
      <c r="L1" s="96" t="s">
        <v>121</v>
      </c>
      <c r="M1" s="97"/>
      <c r="N1" s="97"/>
      <c r="O1" s="98"/>
    </row>
    <row r="2" spans="1:15" ht="12.75" customHeight="1">
      <c r="A2" s="25"/>
      <c r="B2" s="89"/>
      <c r="C2" s="99" t="s">
        <v>137</v>
      </c>
      <c r="D2" s="99"/>
      <c r="E2" s="99"/>
      <c r="F2" s="53"/>
      <c r="G2" s="99" t="s">
        <v>56</v>
      </c>
      <c r="H2" s="99"/>
      <c r="I2" s="99"/>
      <c r="J2" s="99"/>
      <c r="K2" s="36"/>
      <c r="L2" s="37">
        <f>SUM(G4:G1001)</f>
        <v>0</v>
      </c>
      <c r="M2" s="38">
        <f>SUM(H4:H1001)</f>
        <v>0</v>
      </c>
      <c r="N2" s="39">
        <f>SUM(I4:I1001)</f>
        <v>0</v>
      </c>
      <c r="O2" s="40">
        <f>SUM(J4:J1001)</f>
        <v>0</v>
      </c>
    </row>
    <row r="3" spans="1:15" s="2" customFormat="1" ht="12.75" customHeight="1" thickBot="1">
      <c r="A3" s="3" t="s">
        <v>58</v>
      </c>
      <c r="B3" s="41" t="s">
        <v>130</v>
      </c>
      <c r="C3" s="42" t="s">
        <v>131</v>
      </c>
      <c r="D3" s="43" t="s">
        <v>132</v>
      </c>
      <c r="E3" s="44" t="s">
        <v>133</v>
      </c>
      <c r="F3" s="54" t="s">
        <v>86</v>
      </c>
      <c r="G3" s="45" t="s">
        <v>130</v>
      </c>
      <c r="H3" s="42" t="s">
        <v>131</v>
      </c>
      <c r="I3" s="43" t="s">
        <v>132</v>
      </c>
      <c r="J3" s="46" t="s">
        <v>133</v>
      </c>
      <c r="K3" s="47"/>
      <c r="L3" s="48">
        <f>M3+N3+O3</f>
        <v>0</v>
      </c>
      <c r="M3" s="49">
        <f>M2*4</f>
        <v>0</v>
      </c>
      <c r="N3" s="50">
        <f>N2*4</f>
        <v>0</v>
      </c>
      <c r="O3" s="51">
        <f>O2*9</f>
        <v>0</v>
      </c>
    </row>
    <row r="4" spans="1:10" ht="12.75" customHeight="1">
      <c r="A4" s="7" t="s">
        <v>181</v>
      </c>
      <c r="B4" s="20">
        <v>333</v>
      </c>
      <c r="C4" s="21">
        <v>10</v>
      </c>
      <c r="D4" s="22">
        <v>70</v>
      </c>
      <c r="E4" s="23">
        <v>0</v>
      </c>
      <c r="G4" s="12">
        <f aca="true" t="shared" si="0" ref="G4:G34">$F4*B4</f>
        <v>0</v>
      </c>
      <c r="H4" s="13">
        <f aca="true" t="shared" si="1" ref="H4:H34">$F4*C4</f>
        <v>0</v>
      </c>
      <c r="I4" s="14">
        <f aca="true" t="shared" si="2" ref="I4:I34">$F4*D4</f>
        <v>0</v>
      </c>
      <c r="J4" s="15">
        <f aca="true" t="shared" si="3" ref="J4:J34">$F4*E4</f>
        <v>0</v>
      </c>
    </row>
    <row r="5" spans="1:10" ht="12.75" customHeight="1">
      <c r="A5" s="7" t="s">
        <v>77</v>
      </c>
      <c r="B5" s="20">
        <v>347</v>
      </c>
      <c r="C5" s="21">
        <v>8.4</v>
      </c>
      <c r="D5" s="22">
        <v>76.1</v>
      </c>
      <c r="E5" s="23">
        <v>0.9</v>
      </c>
      <c r="G5" s="12">
        <f t="shared" si="0"/>
        <v>0</v>
      </c>
      <c r="H5" s="13">
        <f t="shared" si="1"/>
        <v>0</v>
      </c>
      <c r="I5" s="14">
        <f t="shared" si="2"/>
        <v>0</v>
      </c>
      <c r="J5" s="15">
        <f t="shared" si="3"/>
        <v>0</v>
      </c>
    </row>
    <row r="6" spans="1:10" ht="12.75" customHeight="1">
      <c r="A6" s="7" t="s">
        <v>66</v>
      </c>
      <c r="B6" s="20">
        <v>180</v>
      </c>
      <c r="C6" s="21">
        <v>4</v>
      </c>
      <c r="D6" s="22">
        <v>34</v>
      </c>
      <c r="E6" s="23">
        <v>3</v>
      </c>
      <c r="G6" s="12">
        <f t="shared" si="0"/>
        <v>0</v>
      </c>
      <c r="H6" s="13">
        <f t="shared" si="1"/>
        <v>0</v>
      </c>
      <c r="I6" s="14">
        <f t="shared" si="2"/>
        <v>0</v>
      </c>
      <c r="J6" s="15">
        <f t="shared" si="3"/>
        <v>0</v>
      </c>
    </row>
    <row r="7" spans="1:10" ht="12.75" customHeight="1">
      <c r="A7" s="7" t="s">
        <v>31</v>
      </c>
      <c r="B7" s="8">
        <v>326</v>
      </c>
      <c r="C7" s="9">
        <v>10</v>
      </c>
      <c r="D7" s="10">
        <v>67</v>
      </c>
      <c r="E7" s="11">
        <v>2</v>
      </c>
      <c r="G7" s="12">
        <f t="shared" si="0"/>
        <v>0</v>
      </c>
      <c r="H7" s="13">
        <f t="shared" si="1"/>
        <v>0</v>
      </c>
      <c r="I7" s="14">
        <f t="shared" si="2"/>
        <v>0</v>
      </c>
      <c r="J7" s="15">
        <f t="shared" si="3"/>
        <v>0</v>
      </c>
    </row>
    <row r="8" spans="1:10" ht="12.75" customHeight="1">
      <c r="A8" s="7" t="s">
        <v>101</v>
      </c>
      <c r="B8" s="20">
        <v>350</v>
      </c>
      <c r="C8" s="21">
        <v>6.9</v>
      </c>
      <c r="D8" s="22">
        <v>74</v>
      </c>
      <c r="E8" s="23">
        <v>2.8</v>
      </c>
      <c r="G8" s="12">
        <f t="shared" si="0"/>
        <v>0</v>
      </c>
      <c r="H8" s="13">
        <f t="shared" si="1"/>
        <v>0</v>
      </c>
      <c r="I8" s="14">
        <f t="shared" si="2"/>
        <v>0</v>
      </c>
      <c r="J8" s="15">
        <f t="shared" si="3"/>
        <v>0</v>
      </c>
    </row>
    <row r="9" spans="1:10" ht="12.75" customHeight="1">
      <c r="A9" s="7" t="s">
        <v>153</v>
      </c>
      <c r="B9" s="8">
        <v>117</v>
      </c>
      <c r="C9" s="9">
        <v>9</v>
      </c>
      <c r="D9" s="10">
        <v>18.6</v>
      </c>
      <c r="E9" s="11">
        <v>0.8</v>
      </c>
      <c r="G9" s="12">
        <f t="shared" si="0"/>
        <v>0</v>
      </c>
      <c r="H9" s="13">
        <f t="shared" si="1"/>
        <v>0</v>
      </c>
      <c r="I9" s="14">
        <f t="shared" si="2"/>
        <v>0</v>
      </c>
      <c r="J9" s="15">
        <f t="shared" si="3"/>
        <v>0</v>
      </c>
    </row>
    <row r="10" spans="1:10" ht="12.75" customHeight="1">
      <c r="A10" s="7" t="s">
        <v>87</v>
      </c>
      <c r="B10" s="8">
        <v>370</v>
      </c>
      <c r="C10" s="9">
        <v>15.2</v>
      </c>
      <c r="D10" s="10">
        <v>73.2</v>
      </c>
      <c r="E10" s="11">
        <v>1.2</v>
      </c>
      <c r="G10" s="12">
        <f t="shared" si="0"/>
        <v>0</v>
      </c>
      <c r="H10" s="13">
        <f t="shared" si="1"/>
        <v>0</v>
      </c>
      <c r="I10" s="14">
        <f t="shared" si="2"/>
        <v>0</v>
      </c>
      <c r="J10" s="15">
        <f t="shared" si="3"/>
        <v>0</v>
      </c>
    </row>
    <row r="11" spans="1:10" ht="12.75" customHeight="1">
      <c r="A11" s="7" t="s">
        <v>154</v>
      </c>
      <c r="B11" s="20">
        <v>109</v>
      </c>
      <c r="C11" s="21">
        <v>3.7</v>
      </c>
      <c r="D11" s="22">
        <v>16.2</v>
      </c>
      <c r="E11" s="23">
        <v>3.3</v>
      </c>
      <c r="G11" s="12">
        <f t="shared" si="0"/>
        <v>0</v>
      </c>
      <c r="H11" s="13">
        <f t="shared" si="1"/>
        <v>0</v>
      </c>
      <c r="I11" s="14">
        <f t="shared" si="2"/>
        <v>0</v>
      </c>
      <c r="J11" s="15">
        <f t="shared" si="3"/>
        <v>0</v>
      </c>
    </row>
    <row r="12" spans="1:10" ht="12.75" customHeight="1">
      <c r="A12" s="7" t="s">
        <v>168</v>
      </c>
      <c r="B12" s="20">
        <v>301</v>
      </c>
      <c r="C12" s="21">
        <v>6.8</v>
      </c>
      <c r="D12" s="22">
        <v>63.9</v>
      </c>
      <c r="E12" s="23">
        <v>2.5</v>
      </c>
      <c r="G12" s="12">
        <f t="shared" si="0"/>
        <v>0</v>
      </c>
      <c r="H12" s="13">
        <f t="shared" si="1"/>
        <v>0</v>
      </c>
      <c r="I12" s="14">
        <f t="shared" si="2"/>
        <v>0</v>
      </c>
      <c r="J12" s="15">
        <f t="shared" si="3"/>
        <v>0</v>
      </c>
    </row>
    <row r="13" spans="1:10" ht="12.75" customHeight="1">
      <c r="A13" s="7" t="s">
        <v>105</v>
      </c>
      <c r="B13" s="8">
        <v>112</v>
      </c>
      <c r="C13" s="9">
        <v>4.4</v>
      </c>
      <c r="D13" s="10">
        <v>18.5</v>
      </c>
      <c r="E13" s="11">
        <v>2.3</v>
      </c>
      <c r="G13" s="12">
        <f t="shared" si="0"/>
        <v>0</v>
      </c>
      <c r="H13" s="13">
        <f t="shared" si="1"/>
        <v>0</v>
      </c>
      <c r="I13" s="14">
        <f t="shared" si="2"/>
        <v>0</v>
      </c>
      <c r="J13" s="15">
        <f t="shared" si="3"/>
        <v>0</v>
      </c>
    </row>
    <row r="14" spans="1:10" ht="12.75" customHeight="1">
      <c r="A14" s="7" t="s">
        <v>99</v>
      </c>
      <c r="B14" s="8">
        <v>335</v>
      </c>
      <c r="C14" s="9">
        <v>23.8</v>
      </c>
      <c r="D14" s="10">
        <v>56.3</v>
      </c>
      <c r="E14" s="11">
        <v>1.3</v>
      </c>
      <c r="G14" s="12">
        <f t="shared" si="0"/>
        <v>0</v>
      </c>
      <c r="H14" s="13">
        <f t="shared" si="1"/>
        <v>0</v>
      </c>
      <c r="I14" s="14">
        <f t="shared" si="2"/>
        <v>0</v>
      </c>
      <c r="J14" s="15">
        <f t="shared" si="3"/>
        <v>0</v>
      </c>
    </row>
    <row r="15" spans="1:10" ht="12.75" customHeight="1">
      <c r="A15" s="7" t="s">
        <v>30</v>
      </c>
      <c r="B15" s="8">
        <v>70</v>
      </c>
      <c r="C15" s="9">
        <v>5.5</v>
      </c>
      <c r="D15" s="10">
        <v>7.8</v>
      </c>
      <c r="E15" s="11">
        <v>1.5</v>
      </c>
      <c r="G15" s="12">
        <f t="shared" si="0"/>
        <v>0</v>
      </c>
      <c r="H15" s="13">
        <f t="shared" si="1"/>
        <v>0</v>
      </c>
      <c r="I15" s="14">
        <f t="shared" si="2"/>
        <v>0</v>
      </c>
      <c r="J15" s="15">
        <f t="shared" si="3"/>
        <v>0</v>
      </c>
    </row>
    <row r="16" spans="1:10" ht="12.75" customHeight="1">
      <c r="A16" s="7" t="s">
        <v>187</v>
      </c>
      <c r="B16" s="20">
        <v>230</v>
      </c>
      <c r="C16" s="21">
        <v>9.4</v>
      </c>
      <c r="D16" s="22">
        <v>40.6</v>
      </c>
      <c r="E16" s="23">
        <v>3.1</v>
      </c>
      <c r="G16" s="12">
        <f t="shared" si="0"/>
        <v>0</v>
      </c>
      <c r="H16" s="13">
        <f t="shared" si="1"/>
        <v>0</v>
      </c>
      <c r="I16" s="14">
        <f t="shared" si="2"/>
        <v>0</v>
      </c>
      <c r="J16" s="15">
        <f t="shared" si="3"/>
        <v>0</v>
      </c>
    </row>
    <row r="17" spans="1:10" ht="12.75" customHeight="1">
      <c r="A17" s="7" t="s">
        <v>117</v>
      </c>
      <c r="B17" s="20">
        <v>74</v>
      </c>
      <c r="C17" s="21">
        <v>1.7</v>
      </c>
      <c r="D17" s="22">
        <v>16.1</v>
      </c>
      <c r="E17" s="23">
        <v>0.3</v>
      </c>
      <c r="G17" s="12">
        <f t="shared" si="0"/>
        <v>0</v>
      </c>
      <c r="H17" s="13">
        <f t="shared" si="1"/>
        <v>0</v>
      </c>
      <c r="I17" s="14">
        <f t="shared" si="2"/>
        <v>0</v>
      </c>
      <c r="J17" s="15">
        <f t="shared" si="3"/>
        <v>0</v>
      </c>
    </row>
    <row r="18" spans="1:10" ht="12.75" customHeight="1">
      <c r="A18" s="7" t="s">
        <v>62</v>
      </c>
      <c r="B18" s="8">
        <v>205</v>
      </c>
      <c r="C18" s="9">
        <v>5.1</v>
      </c>
      <c r="D18" s="10">
        <v>29.1</v>
      </c>
      <c r="E18" s="11">
        <v>7.5</v>
      </c>
      <c r="G18" s="12">
        <f t="shared" si="0"/>
        <v>0</v>
      </c>
      <c r="H18" s="13">
        <f t="shared" si="1"/>
        <v>0</v>
      </c>
      <c r="I18" s="14">
        <f t="shared" si="2"/>
        <v>0</v>
      </c>
      <c r="J18" s="15">
        <f t="shared" si="3"/>
        <v>0</v>
      </c>
    </row>
    <row r="19" spans="1:10" ht="12.75" customHeight="1">
      <c r="A19" s="6" t="s">
        <v>141</v>
      </c>
      <c r="B19" s="8">
        <v>360</v>
      </c>
      <c r="C19" s="9">
        <v>11</v>
      </c>
      <c r="D19" s="10">
        <v>60.4</v>
      </c>
      <c r="E19" s="11">
        <v>8.1</v>
      </c>
      <c r="G19" s="12">
        <f t="shared" si="0"/>
        <v>0</v>
      </c>
      <c r="H19" s="13">
        <f t="shared" si="1"/>
        <v>0</v>
      </c>
      <c r="I19" s="14">
        <f t="shared" si="2"/>
        <v>0</v>
      </c>
      <c r="J19" s="15">
        <f t="shared" si="3"/>
        <v>0</v>
      </c>
    </row>
    <row r="20" spans="1:10" ht="12.75" customHeight="1">
      <c r="A20" s="7" t="s">
        <v>83</v>
      </c>
      <c r="B20" s="8">
        <v>37</v>
      </c>
      <c r="C20" s="9">
        <v>1.1</v>
      </c>
      <c r="D20" s="10">
        <v>6.7</v>
      </c>
      <c r="E20" s="11">
        <v>0.6</v>
      </c>
      <c r="G20" s="12">
        <f t="shared" si="0"/>
        <v>0</v>
      </c>
      <c r="H20" s="13">
        <f t="shared" si="1"/>
        <v>0</v>
      </c>
      <c r="I20" s="14">
        <f t="shared" si="2"/>
        <v>0</v>
      </c>
      <c r="J20" s="15">
        <f t="shared" si="3"/>
        <v>0</v>
      </c>
    </row>
    <row r="21" spans="1:10" ht="12.75" customHeight="1">
      <c r="A21" s="7" t="s">
        <v>151</v>
      </c>
      <c r="B21" s="20">
        <v>217</v>
      </c>
      <c r="C21" s="21">
        <v>7.5</v>
      </c>
      <c r="D21" s="22">
        <v>43.8</v>
      </c>
      <c r="E21" s="23">
        <v>1.3</v>
      </c>
      <c r="G21" s="12">
        <f t="shared" si="0"/>
        <v>0</v>
      </c>
      <c r="H21" s="13">
        <f t="shared" si="1"/>
        <v>0</v>
      </c>
      <c r="I21" s="14">
        <f t="shared" si="2"/>
        <v>0</v>
      </c>
      <c r="J21" s="15">
        <f t="shared" si="3"/>
        <v>0</v>
      </c>
    </row>
    <row r="22" spans="1:10" ht="12.75" customHeight="1">
      <c r="A22" s="6" t="s">
        <v>3</v>
      </c>
      <c r="B22" s="8">
        <v>37</v>
      </c>
      <c r="C22" s="9">
        <v>3.6</v>
      </c>
      <c r="D22" s="10">
        <v>4.9</v>
      </c>
      <c r="E22" s="11">
        <v>0.3</v>
      </c>
      <c r="G22" s="12">
        <f t="shared" si="0"/>
        <v>0</v>
      </c>
      <c r="H22" s="13">
        <f t="shared" si="1"/>
        <v>0</v>
      </c>
      <c r="I22" s="14">
        <f t="shared" si="2"/>
        <v>0</v>
      </c>
      <c r="J22" s="15">
        <f t="shared" si="3"/>
        <v>0</v>
      </c>
    </row>
    <row r="23" spans="1:10" ht="12.75" customHeight="1">
      <c r="A23" s="7" t="s">
        <v>47</v>
      </c>
      <c r="B23" s="20">
        <v>55</v>
      </c>
      <c r="C23" s="21">
        <v>5.4</v>
      </c>
      <c r="D23" s="22">
        <v>7.6</v>
      </c>
      <c r="E23" s="23">
        <v>0.1</v>
      </c>
      <c r="G23" s="12">
        <f t="shared" si="0"/>
        <v>0</v>
      </c>
      <c r="H23" s="13">
        <f t="shared" si="1"/>
        <v>0</v>
      </c>
      <c r="I23" s="14">
        <f t="shared" si="2"/>
        <v>0</v>
      </c>
      <c r="J23" s="15">
        <f t="shared" si="3"/>
        <v>0</v>
      </c>
    </row>
    <row r="24" spans="1:10" ht="12.75" customHeight="1">
      <c r="A24" s="7" t="s">
        <v>63</v>
      </c>
      <c r="B24" s="20">
        <v>519</v>
      </c>
      <c r="C24" s="21">
        <v>10.7</v>
      </c>
      <c r="D24" s="22">
        <v>52.7</v>
      </c>
      <c r="E24" s="23">
        <v>28</v>
      </c>
      <c r="G24" s="12">
        <f t="shared" si="0"/>
        <v>0</v>
      </c>
      <c r="H24" s="13">
        <f t="shared" si="1"/>
        <v>0</v>
      </c>
      <c r="I24" s="14">
        <f t="shared" si="2"/>
        <v>0</v>
      </c>
      <c r="J24" s="15">
        <f t="shared" si="3"/>
        <v>0</v>
      </c>
    </row>
    <row r="25" spans="1:10" ht="12.75" customHeight="1">
      <c r="A25" s="7" t="s">
        <v>128</v>
      </c>
      <c r="B25" s="8">
        <v>355</v>
      </c>
      <c r="C25" s="9">
        <v>10.9</v>
      </c>
      <c r="D25" s="10">
        <v>65.1</v>
      </c>
      <c r="E25" s="11">
        <v>5.4</v>
      </c>
      <c r="G25" s="12">
        <f t="shared" si="0"/>
        <v>0</v>
      </c>
      <c r="H25" s="13">
        <f t="shared" si="1"/>
        <v>0</v>
      </c>
      <c r="I25" s="14">
        <f t="shared" si="2"/>
        <v>0</v>
      </c>
      <c r="J25" s="15">
        <f t="shared" si="3"/>
        <v>0</v>
      </c>
    </row>
    <row r="26" spans="1:10" ht="12.75" customHeight="1">
      <c r="A26" s="7" t="s">
        <v>111</v>
      </c>
      <c r="B26" s="20">
        <v>128</v>
      </c>
      <c r="C26" s="21">
        <v>5.2</v>
      </c>
      <c r="D26" s="22">
        <v>21.9</v>
      </c>
      <c r="E26" s="23">
        <v>2.2</v>
      </c>
      <c r="G26" s="12">
        <f t="shared" si="0"/>
        <v>0</v>
      </c>
      <c r="H26" s="13">
        <f t="shared" si="1"/>
        <v>0</v>
      </c>
      <c r="I26" s="14">
        <f t="shared" si="2"/>
        <v>0</v>
      </c>
      <c r="J26" s="15">
        <f t="shared" si="3"/>
        <v>0</v>
      </c>
    </row>
    <row r="27" spans="1:10" ht="12.75" customHeight="1">
      <c r="A27" s="7" t="s">
        <v>45</v>
      </c>
      <c r="B27" s="20">
        <v>45</v>
      </c>
      <c r="C27" s="21">
        <v>1.2</v>
      </c>
      <c r="D27" s="22">
        <v>5.8</v>
      </c>
      <c r="E27" s="23">
        <v>1.9</v>
      </c>
      <c r="G27" s="12">
        <f t="shared" si="0"/>
        <v>0</v>
      </c>
      <c r="H27" s="13">
        <f t="shared" si="1"/>
        <v>0</v>
      </c>
      <c r="I27" s="14">
        <f t="shared" si="2"/>
        <v>0</v>
      </c>
      <c r="J27" s="15">
        <f t="shared" si="3"/>
        <v>0</v>
      </c>
    </row>
    <row r="28" spans="1:10" ht="12.75" customHeight="1">
      <c r="A28" s="7" t="s">
        <v>139</v>
      </c>
      <c r="B28" s="8">
        <v>130</v>
      </c>
      <c r="C28" s="9">
        <v>4.3</v>
      </c>
      <c r="D28" s="10">
        <v>25.7</v>
      </c>
      <c r="E28" s="11">
        <v>0.8</v>
      </c>
      <c r="G28" s="12">
        <f t="shared" si="0"/>
        <v>0</v>
      </c>
      <c r="H28" s="13">
        <f t="shared" si="1"/>
        <v>0</v>
      </c>
      <c r="I28" s="14">
        <f t="shared" si="2"/>
        <v>0</v>
      </c>
      <c r="J28" s="15">
        <f t="shared" si="3"/>
        <v>0</v>
      </c>
    </row>
    <row r="29" spans="1:10" ht="12.75" customHeight="1">
      <c r="A29" s="7" t="s">
        <v>79</v>
      </c>
      <c r="B29" s="20">
        <v>60</v>
      </c>
      <c r="C29" s="21">
        <v>3.2</v>
      </c>
      <c r="D29" s="22">
        <v>4.5</v>
      </c>
      <c r="E29" s="23">
        <v>3.2</v>
      </c>
      <c r="G29" s="12">
        <f t="shared" si="0"/>
        <v>0</v>
      </c>
      <c r="H29" s="13">
        <f t="shared" si="1"/>
        <v>0</v>
      </c>
      <c r="I29" s="14">
        <f t="shared" si="2"/>
        <v>0</v>
      </c>
      <c r="J29" s="15">
        <f t="shared" si="3"/>
        <v>0</v>
      </c>
    </row>
    <row r="30" spans="1:10" ht="12.75" customHeight="1">
      <c r="A30" s="7" t="s">
        <v>160</v>
      </c>
      <c r="B30" s="20">
        <v>77.5</v>
      </c>
      <c r="C30" s="21">
        <v>3.7</v>
      </c>
      <c r="D30" s="22">
        <v>13.1</v>
      </c>
      <c r="E30" s="23">
        <v>0.95</v>
      </c>
      <c r="G30" s="12">
        <f t="shared" si="0"/>
        <v>0</v>
      </c>
      <c r="H30" s="13">
        <f t="shared" si="1"/>
        <v>0</v>
      </c>
      <c r="I30" s="14">
        <f t="shared" si="2"/>
        <v>0</v>
      </c>
      <c r="J30" s="15">
        <f t="shared" si="3"/>
        <v>0</v>
      </c>
    </row>
    <row r="31" spans="1:10" ht="12.75" customHeight="1">
      <c r="A31" s="6" t="s">
        <v>94</v>
      </c>
      <c r="B31" s="8">
        <v>100</v>
      </c>
      <c r="C31" s="9">
        <v>4.8</v>
      </c>
      <c r="D31" s="10">
        <v>17.2</v>
      </c>
      <c r="E31" s="11">
        <v>1</v>
      </c>
      <c r="G31" s="12">
        <f t="shared" si="0"/>
        <v>0</v>
      </c>
      <c r="H31" s="13">
        <f t="shared" si="1"/>
        <v>0</v>
      </c>
      <c r="I31" s="14">
        <f t="shared" si="2"/>
        <v>0</v>
      </c>
      <c r="J31" s="15">
        <f t="shared" si="3"/>
        <v>0</v>
      </c>
    </row>
    <row r="32" spans="1:10" ht="12.75" customHeight="1">
      <c r="A32" s="7" t="s">
        <v>67</v>
      </c>
      <c r="B32" s="8">
        <v>325</v>
      </c>
      <c r="C32" s="9">
        <v>11.5</v>
      </c>
      <c r="D32" s="10">
        <v>62.9</v>
      </c>
      <c r="E32" s="11">
        <v>2.2</v>
      </c>
      <c r="G32" s="12">
        <f t="shared" si="0"/>
        <v>0</v>
      </c>
      <c r="H32" s="13">
        <f t="shared" si="1"/>
        <v>0</v>
      </c>
      <c r="I32" s="14">
        <f t="shared" si="2"/>
        <v>0</v>
      </c>
      <c r="J32" s="15">
        <f t="shared" si="3"/>
        <v>0</v>
      </c>
    </row>
    <row r="33" spans="1:10" ht="12.75" customHeight="1">
      <c r="A33" s="7" t="s">
        <v>49</v>
      </c>
      <c r="B33" s="8">
        <v>322</v>
      </c>
      <c r="C33" s="9">
        <v>12.5</v>
      </c>
      <c r="D33" s="10">
        <v>62.5</v>
      </c>
      <c r="E33" s="11">
        <v>2.5</v>
      </c>
      <c r="G33" s="12">
        <f t="shared" si="0"/>
        <v>0</v>
      </c>
      <c r="H33" s="13">
        <f t="shared" si="1"/>
        <v>0</v>
      </c>
      <c r="I33" s="14">
        <f t="shared" si="2"/>
        <v>0</v>
      </c>
      <c r="J33" s="15">
        <f t="shared" si="3"/>
        <v>0</v>
      </c>
    </row>
    <row r="34" spans="1:10" ht="12.75" customHeight="1">
      <c r="A34" s="7" t="s">
        <v>5</v>
      </c>
      <c r="B34" s="20">
        <v>144</v>
      </c>
      <c r="C34" s="21">
        <v>6.6</v>
      </c>
      <c r="D34" s="22">
        <v>30.9</v>
      </c>
      <c r="E34" s="23">
        <v>1.4</v>
      </c>
      <c r="G34" s="12">
        <f t="shared" si="0"/>
        <v>0</v>
      </c>
      <c r="H34" s="13">
        <f t="shared" si="1"/>
        <v>0</v>
      </c>
      <c r="I34" s="14">
        <f t="shared" si="2"/>
        <v>0</v>
      </c>
      <c r="J34" s="15">
        <f t="shared" si="3"/>
        <v>0</v>
      </c>
    </row>
  </sheetData>
  <sheetProtection/>
  <mergeCells count="3">
    <mergeCell ref="G2:J2"/>
    <mergeCell ref="C2:E2"/>
    <mergeCell ref="L1:O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O21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A2" sqref="A2:E21"/>
    </sheetView>
  </sheetViews>
  <sheetFormatPr defaultColWidth="9.140625" defaultRowHeight="12.75" customHeight="1"/>
  <cols>
    <col min="1" max="1" width="31.7109375" style="7" customWidth="1"/>
    <col min="2" max="2" width="5.7109375" style="20" customWidth="1"/>
    <col min="3" max="3" width="5.7109375" style="21" customWidth="1"/>
    <col min="4" max="4" width="5.7109375" style="22" customWidth="1"/>
    <col min="5" max="5" width="5.7109375" style="23" customWidth="1"/>
    <col min="6" max="6" width="5.7109375" style="55" customWidth="1"/>
    <col min="7" max="7" width="5.7109375" style="12" customWidth="1"/>
    <col min="8" max="8" width="5.7109375" style="13" customWidth="1"/>
    <col min="9" max="9" width="5.7109375" style="14" customWidth="1"/>
    <col min="10" max="10" width="5.7109375" style="15" customWidth="1"/>
    <col min="11" max="11" width="2.7109375" style="56" customWidth="1"/>
    <col min="12" max="12" width="6.421875" style="56" bestFit="1" customWidth="1"/>
    <col min="13" max="15" width="5.7109375" style="56" customWidth="1"/>
    <col min="16" max="16384" width="9.140625" style="1" customWidth="1"/>
  </cols>
  <sheetData>
    <row r="1" spans="1:15" ht="12.75" customHeight="1" thickBot="1">
      <c r="A1" s="24"/>
      <c r="B1" s="85"/>
      <c r="C1" s="86"/>
      <c r="D1" s="87"/>
      <c r="E1" s="88"/>
      <c r="F1" s="53"/>
      <c r="G1" s="30"/>
      <c r="H1" s="31"/>
      <c r="I1" s="32"/>
      <c r="J1" s="33"/>
      <c r="L1" s="104" t="s">
        <v>121</v>
      </c>
      <c r="M1" s="105"/>
      <c r="N1" s="105"/>
      <c r="O1" s="106"/>
    </row>
    <row r="2" spans="1:15" ht="12.75" customHeight="1">
      <c r="A2" s="25"/>
      <c r="B2" s="89"/>
      <c r="C2" s="99" t="s">
        <v>137</v>
      </c>
      <c r="D2" s="99"/>
      <c r="E2" s="99"/>
      <c r="F2" s="53"/>
      <c r="G2" s="99" t="s">
        <v>56</v>
      </c>
      <c r="H2" s="99"/>
      <c r="I2" s="99"/>
      <c r="J2" s="99"/>
      <c r="K2" s="57"/>
      <c r="L2" s="58">
        <f>SUM(G4:G999)</f>
        <v>0</v>
      </c>
      <c r="M2" s="59">
        <f>SUM(H4:H999)</f>
        <v>0</v>
      </c>
      <c r="N2" s="60">
        <f>SUM(I4:I999)</f>
        <v>0</v>
      </c>
      <c r="O2" s="61">
        <f>SUM(J4:J999)</f>
        <v>0</v>
      </c>
    </row>
    <row r="3" spans="1:15" s="2" customFormat="1" ht="12.75" customHeight="1" thickBot="1">
      <c r="A3" s="3" t="s">
        <v>59</v>
      </c>
      <c r="B3" s="41" t="s">
        <v>130</v>
      </c>
      <c r="C3" s="42" t="s">
        <v>131</v>
      </c>
      <c r="D3" s="43" t="s">
        <v>132</v>
      </c>
      <c r="E3" s="44" t="s">
        <v>133</v>
      </c>
      <c r="F3" s="54" t="s">
        <v>86</v>
      </c>
      <c r="G3" s="45" t="s">
        <v>130</v>
      </c>
      <c r="H3" s="42" t="s">
        <v>131</v>
      </c>
      <c r="I3" s="43" t="s">
        <v>132</v>
      </c>
      <c r="J3" s="46" t="s">
        <v>133</v>
      </c>
      <c r="K3" s="62"/>
      <c r="L3" s="63">
        <f>M3+N3+O3</f>
        <v>0</v>
      </c>
      <c r="M3" s="64">
        <f>M2*4</f>
        <v>0</v>
      </c>
      <c r="N3" s="65">
        <f>N2*4</f>
        <v>0</v>
      </c>
      <c r="O3" s="66">
        <f>O2*9</f>
        <v>0</v>
      </c>
    </row>
    <row r="4" spans="1:10" ht="12.75" customHeight="1">
      <c r="A4" s="7" t="s">
        <v>176</v>
      </c>
      <c r="B4" s="8">
        <v>627</v>
      </c>
      <c r="C4" s="9">
        <v>25.3</v>
      </c>
      <c r="D4" s="10">
        <v>6.5</v>
      </c>
      <c r="E4" s="11">
        <v>55.5</v>
      </c>
      <c r="G4" s="12">
        <f aca="true" t="shared" si="0" ref="G4:G21">$F4*B4</f>
        <v>0</v>
      </c>
      <c r="H4" s="13">
        <f aca="true" t="shared" si="1" ref="H4:H21">$F4*C4</f>
        <v>0</v>
      </c>
      <c r="I4" s="14">
        <f aca="true" t="shared" si="2" ref="I4:I21">$F4*D4</f>
        <v>0</v>
      </c>
      <c r="J4" s="15">
        <f aca="true" t="shared" si="3" ref="J4:J21">$F4*E4</f>
        <v>0</v>
      </c>
    </row>
    <row r="5" spans="1:10" ht="12.75" customHeight="1">
      <c r="A5" s="7" t="s">
        <v>102</v>
      </c>
      <c r="B5" s="20">
        <v>595</v>
      </c>
      <c r="C5" s="21">
        <v>22.1</v>
      </c>
      <c r="D5" s="22">
        <v>7.4</v>
      </c>
      <c r="E5" s="23">
        <v>52.8</v>
      </c>
      <c r="G5" s="12">
        <f t="shared" si="0"/>
        <v>0</v>
      </c>
      <c r="H5" s="13">
        <f t="shared" si="1"/>
        <v>0</v>
      </c>
      <c r="I5" s="14">
        <f t="shared" si="2"/>
        <v>0</v>
      </c>
      <c r="J5" s="15">
        <f t="shared" si="3"/>
        <v>0</v>
      </c>
    </row>
    <row r="6" spans="1:10" ht="12.75" customHeight="1">
      <c r="A6" s="7" t="s">
        <v>161</v>
      </c>
      <c r="B6" s="20">
        <v>9</v>
      </c>
      <c r="C6" s="21">
        <v>0</v>
      </c>
      <c r="D6" s="22">
        <v>0</v>
      </c>
      <c r="E6" s="23">
        <v>1</v>
      </c>
      <c r="G6" s="12">
        <f t="shared" si="0"/>
        <v>0</v>
      </c>
      <c r="H6" s="13">
        <f t="shared" si="1"/>
        <v>0</v>
      </c>
      <c r="I6" s="14">
        <f t="shared" si="2"/>
        <v>0</v>
      </c>
      <c r="J6" s="15">
        <f t="shared" si="3"/>
        <v>0</v>
      </c>
    </row>
    <row r="7" spans="1:10" ht="12.75" customHeight="1">
      <c r="A7" s="7" t="s">
        <v>70</v>
      </c>
      <c r="B7" s="20">
        <v>40</v>
      </c>
      <c r="C7" s="21">
        <v>0</v>
      </c>
      <c r="D7" s="22">
        <v>0</v>
      </c>
      <c r="E7" s="23">
        <v>4.5</v>
      </c>
      <c r="G7" s="12">
        <f t="shared" si="0"/>
        <v>0</v>
      </c>
      <c r="H7" s="13">
        <f t="shared" si="1"/>
        <v>0</v>
      </c>
      <c r="I7" s="14">
        <f t="shared" si="2"/>
        <v>0</v>
      </c>
      <c r="J7" s="15">
        <f t="shared" si="3"/>
        <v>0</v>
      </c>
    </row>
    <row r="8" spans="1:10" ht="12.75" customHeight="1">
      <c r="A8" s="6" t="s">
        <v>165</v>
      </c>
      <c r="B8" s="8">
        <v>225</v>
      </c>
      <c r="C8" s="9">
        <v>17</v>
      </c>
      <c r="D8" s="10">
        <v>0</v>
      </c>
      <c r="E8" s="11">
        <v>17.2</v>
      </c>
      <c r="G8" s="12">
        <f t="shared" si="0"/>
        <v>0</v>
      </c>
      <c r="H8" s="13">
        <f t="shared" si="1"/>
        <v>0</v>
      </c>
      <c r="I8" s="14">
        <f t="shared" si="2"/>
        <v>0</v>
      </c>
      <c r="J8" s="15">
        <f t="shared" si="3"/>
        <v>0</v>
      </c>
    </row>
    <row r="9" spans="1:10" ht="12.75" customHeight="1">
      <c r="A9" s="7" t="s">
        <v>50</v>
      </c>
      <c r="B9" s="20">
        <v>470</v>
      </c>
      <c r="C9" s="21">
        <v>23</v>
      </c>
      <c r="D9" s="22">
        <v>5</v>
      </c>
      <c r="E9" s="23">
        <v>40</v>
      </c>
      <c r="G9" s="12">
        <f t="shared" si="0"/>
        <v>0</v>
      </c>
      <c r="H9" s="13">
        <f t="shared" si="1"/>
        <v>0</v>
      </c>
      <c r="I9" s="14">
        <f t="shared" si="2"/>
        <v>0</v>
      </c>
      <c r="J9" s="15">
        <f t="shared" si="3"/>
        <v>0</v>
      </c>
    </row>
    <row r="10" spans="1:10" ht="12.75" customHeight="1">
      <c r="A10" s="6" t="s">
        <v>4</v>
      </c>
      <c r="B10" s="8">
        <v>310</v>
      </c>
      <c r="C10" s="9">
        <v>21.5</v>
      </c>
      <c r="D10" s="10">
        <v>0</v>
      </c>
      <c r="E10" s="11">
        <v>24.9</v>
      </c>
      <c r="G10" s="12">
        <f t="shared" si="0"/>
        <v>0</v>
      </c>
      <c r="H10" s="13">
        <f t="shared" si="1"/>
        <v>0</v>
      </c>
      <c r="I10" s="14">
        <f t="shared" si="2"/>
        <v>0</v>
      </c>
      <c r="J10" s="15">
        <f t="shared" si="3"/>
        <v>0</v>
      </c>
    </row>
    <row r="11" spans="1:10" ht="12.75" customHeight="1">
      <c r="A11" s="7" t="s">
        <v>13</v>
      </c>
      <c r="B11" s="20">
        <v>82</v>
      </c>
      <c r="C11" s="21">
        <v>0</v>
      </c>
      <c r="D11" s="22">
        <v>0</v>
      </c>
      <c r="E11" s="23">
        <v>9.1</v>
      </c>
      <c r="G11" s="12">
        <f t="shared" si="0"/>
        <v>0</v>
      </c>
      <c r="H11" s="13">
        <f t="shared" si="1"/>
        <v>0</v>
      </c>
      <c r="I11" s="14">
        <f t="shared" si="2"/>
        <v>0</v>
      </c>
      <c r="J11" s="15">
        <f t="shared" si="3"/>
        <v>0</v>
      </c>
    </row>
    <row r="12" spans="1:10" ht="12.75" customHeight="1">
      <c r="A12" s="7" t="s">
        <v>19</v>
      </c>
      <c r="B12" s="8">
        <v>180</v>
      </c>
      <c r="C12" s="9">
        <v>22.9</v>
      </c>
      <c r="D12" s="10">
        <v>0.1</v>
      </c>
      <c r="E12" s="11">
        <v>9.7</v>
      </c>
      <c r="G12" s="12">
        <f t="shared" si="0"/>
        <v>0</v>
      </c>
      <c r="H12" s="13">
        <f t="shared" si="1"/>
        <v>0</v>
      </c>
      <c r="I12" s="14">
        <f t="shared" si="2"/>
        <v>0</v>
      </c>
      <c r="J12" s="15">
        <f t="shared" si="3"/>
        <v>0</v>
      </c>
    </row>
    <row r="13" spans="1:10" ht="12.75" customHeight="1">
      <c r="A13" s="6" t="s">
        <v>76</v>
      </c>
      <c r="B13" s="8">
        <v>120</v>
      </c>
      <c r="C13" s="9">
        <v>20.2</v>
      </c>
      <c r="D13" s="10">
        <v>0</v>
      </c>
      <c r="E13" s="11">
        <v>4.3</v>
      </c>
      <c r="G13" s="12">
        <f t="shared" si="0"/>
        <v>0</v>
      </c>
      <c r="H13" s="13">
        <f t="shared" si="1"/>
        <v>0</v>
      </c>
      <c r="I13" s="14">
        <f t="shared" si="2"/>
        <v>0</v>
      </c>
      <c r="J13" s="15">
        <f t="shared" si="3"/>
        <v>0</v>
      </c>
    </row>
    <row r="14" spans="1:10" ht="12.75" customHeight="1">
      <c r="A14" s="7" t="s">
        <v>18</v>
      </c>
      <c r="B14" s="20">
        <v>140</v>
      </c>
      <c r="C14" s="21">
        <v>24.7</v>
      </c>
      <c r="D14" s="22">
        <v>0.1</v>
      </c>
      <c r="E14" s="23">
        <v>4.3</v>
      </c>
      <c r="G14" s="12">
        <f t="shared" si="0"/>
        <v>0</v>
      </c>
      <c r="H14" s="13">
        <f t="shared" si="1"/>
        <v>0</v>
      </c>
      <c r="I14" s="14">
        <f t="shared" si="2"/>
        <v>0</v>
      </c>
      <c r="J14" s="15">
        <f t="shared" si="3"/>
        <v>0</v>
      </c>
    </row>
    <row r="15" spans="1:10" ht="12.75" customHeight="1">
      <c r="A15" s="7" t="s">
        <v>116</v>
      </c>
      <c r="B15" s="8">
        <v>150</v>
      </c>
      <c r="C15" s="9">
        <v>5.9</v>
      </c>
      <c r="D15" s="10">
        <v>4.7</v>
      </c>
      <c r="E15" s="11">
        <v>11.9</v>
      </c>
      <c r="G15" s="12">
        <f t="shared" si="0"/>
        <v>0</v>
      </c>
      <c r="H15" s="13">
        <f t="shared" si="1"/>
        <v>0</v>
      </c>
      <c r="I15" s="14">
        <f t="shared" si="2"/>
        <v>0</v>
      </c>
      <c r="J15" s="15">
        <f t="shared" si="3"/>
        <v>0</v>
      </c>
    </row>
    <row r="16" spans="1:10" ht="12.75" customHeight="1">
      <c r="A16" s="7" t="s">
        <v>184</v>
      </c>
      <c r="B16" s="20">
        <v>695</v>
      </c>
      <c r="C16" s="21">
        <v>18.1</v>
      </c>
      <c r="D16" s="22">
        <v>1.8</v>
      </c>
      <c r="E16" s="23">
        <v>68</v>
      </c>
      <c r="G16" s="12">
        <f t="shared" si="0"/>
        <v>0</v>
      </c>
      <c r="H16" s="13">
        <f t="shared" si="1"/>
        <v>0</v>
      </c>
      <c r="I16" s="14">
        <f t="shared" si="2"/>
        <v>0</v>
      </c>
      <c r="J16" s="15">
        <f t="shared" si="3"/>
        <v>0</v>
      </c>
    </row>
    <row r="17" spans="1:10" ht="12.75" customHeight="1">
      <c r="A17" s="7" t="s">
        <v>171</v>
      </c>
      <c r="B17" s="8">
        <v>230</v>
      </c>
      <c r="C17" s="9">
        <v>20</v>
      </c>
      <c r="D17" s="10">
        <v>0</v>
      </c>
      <c r="E17" s="11">
        <v>17</v>
      </c>
      <c r="G17" s="12">
        <f t="shared" si="0"/>
        <v>0</v>
      </c>
      <c r="H17" s="13">
        <f t="shared" si="1"/>
        <v>0</v>
      </c>
      <c r="I17" s="14">
        <f t="shared" si="2"/>
        <v>0</v>
      </c>
      <c r="J17" s="15">
        <f t="shared" si="3"/>
        <v>0</v>
      </c>
    </row>
    <row r="18" spans="1:10" ht="12.75" customHeight="1">
      <c r="A18" s="7" t="s">
        <v>140</v>
      </c>
      <c r="B18" s="20">
        <v>295</v>
      </c>
      <c r="C18" s="21">
        <v>11.4</v>
      </c>
      <c r="D18" s="22">
        <v>2.6</v>
      </c>
      <c r="E18" s="23">
        <v>26.1</v>
      </c>
      <c r="G18" s="12">
        <f t="shared" si="0"/>
        <v>0</v>
      </c>
      <c r="H18" s="13">
        <f t="shared" si="1"/>
        <v>0</v>
      </c>
      <c r="I18" s="14">
        <f t="shared" si="2"/>
        <v>0</v>
      </c>
      <c r="J18" s="15">
        <f t="shared" si="3"/>
        <v>0</v>
      </c>
    </row>
    <row r="19" spans="1:10" ht="12.75" customHeight="1">
      <c r="A19" s="7" t="s">
        <v>51</v>
      </c>
      <c r="B19" s="20">
        <v>266</v>
      </c>
      <c r="C19" s="21">
        <v>19.7</v>
      </c>
      <c r="D19" s="22">
        <v>0</v>
      </c>
      <c r="E19" s="23">
        <v>20.8</v>
      </c>
      <c r="G19" s="12">
        <f t="shared" si="0"/>
        <v>0</v>
      </c>
      <c r="H19" s="13">
        <f t="shared" si="1"/>
        <v>0</v>
      </c>
      <c r="I19" s="14">
        <f t="shared" si="2"/>
        <v>0</v>
      </c>
      <c r="J19" s="15">
        <f t="shared" si="3"/>
        <v>0</v>
      </c>
    </row>
    <row r="20" spans="1:10" ht="12.75" customHeight="1">
      <c r="A20" s="7" t="s">
        <v>65</v>
      </c>
      <c r="B20" s="20">
        <v>175</v>
      </c>
      <c r="C20" s="21">
        <v>21.5</v>
      </c>
      <c r="D20" s="22">
        <v>0</v>
      </c>
      <c r="E20" s="23">
        <v>9.6</v>
      </c>
      <c r="G20" s="12">
        <f t="shared" si="0"/>
        <v>0</v>
      </c>
      <c r="H20" s="13">
        <f t="shared" si="1"/>
        <v>0</v>
      </c>
      <c r="I20" s="14">
        <f t="shared" si="2"/>
        <v>0</v>
      </c>
      <c r="J20" s="15">
        <f t="shared" si="3"/>
        <v>0</v>
      </c>
    </row>
    <row r="21" spans="1:10" ht="12.75" customHeight="1">
      <c r="A21" s="7" t="s">
        <v>26</v>
      </c>
      <c r="B21" s="20">
        <v>592</v>
      </c>
      <c r="C21" s="21">
        <v>24.9</v>
      </c>
      <c r="D21" s="22">
        <v>10.1</v>
      </c>
      <c r="E21" s="23">
        <v>50.2</v>
      </c>
      <c r="G21" s="12">
        <f t="shared" si="0"/>
        <v>0</v>
      </c>
      <c r="H21" s="13">
        <f t="shared" si="1"/>
        <v>0</v>
      </c>
      <c r="I21" s="14">
        <f t="shared" si="2"/>
        <v>0</v>
      </c>
      <c r="J21" s="15">
        <f t="shared" si="3"/>
        <v>0</v>
      </c>
    </row>
  </sheetData>
  <sheetProtection/>
  <mergeCells count="3">
    <mergeCell ref="G2:J2"/>
    <mergeCell ref="C2:E2"/>
    <mergeCell ref="L1:O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S56" sqref="S56"/>
    </sheetView>
  </sheetViews>
  <sheetFormatPr defaultColWidth="9.140625" defaultRowHeight="12.75" customHeight="1"/>
  <cols>
    <col min="1" max="1" width="31.7109375" style="7" customWidth="1"/>
    <col min="2" max="2" width="5.7109375" style="20" customWidth="1"/>
    <col min="3" max="3" width="5.7109375" style="21" customWidth="1"/>
    <col min="4" max="4" width="5.7109375" style="22" customWidth="1"/>
    <col min="5" max="5" width="5.7109375" style="23" customWidth="1"/>
    <col min="6" max="6" width="5.7109375" style="55" customWidth="1"/>
    <col min="7" max="7" width="5.7109375" style="12" customWidth="1"/>
    <col min="8" max="8" width="5.7109375" style="13" customWidth="1"/>
    <col min="9" max="9" width="5.7109375" style="14" customWidth="1"/>
    <col min="10" max="10" width="5.7109375" style="15" customWidth="1"/>
    <col min="11" max="11" width="2.7109375" style="67" customWidth="1"/>
    <col min="12" max="15" width="5.7109375" style="67" customWidth="1"/>
    <col min="16" max="16384" width="9.140625" style="1" customWidth="1"/>
  </cols>
  <sheetData>
    <row r="1" spans="1:15" ht="12.75" customHeight="1" thickBot="1">
      <c r="A1" s="52"/>
      <c r="B1" s="85"/>
      <c r="C1" s="86"/>
      <c r="D1" s="87"/>
      <c r="E1" s="88"/>
      <c r="F1" s="53"/>
      <c r="G1" s="30"/>
      <c r="H1" s="31"/>
      <c r="I1" s="32"/>
      <c r="J1" s="33"/>
      <c r="L1" s="96" t="s">
        <v>121</v>
      </c>
      <c r="M1" s="97"/>
      <c r="N1" s="97"/>
      <c r="O1" s="98"/>
    </row>
    <row r="2" spans="1:15" ht="12.75" customHeight="1">
      <c r="A2" s="25"/>
      <c r="B2" s="89"/>
      <c r="C2" s="99" t="s">
        <v>137</v>
      </c>
      <c r="D2" s="99"/>
      <c r="E2" s="99"/>
      <c r="F2" s="53"/>
      <c r="G2" s="99" t="s">
        <v>56</v>
      </c>
      <c r="H2" s="99"/>
      <c r="I2" s="99"/>
      <c r="J2" s="99"/>
      <c r="K2" s="90"/>
      <c r="L2" s="37">
        <f>SUM(G4:G1002)</f>
        <v>0</v>
      </c>
      <c r="M2" s="38">
        <f>SUM(H4:H1002)</f>
        <v>0</v>
      </c>
      <c r="N2" s="39">
        <f>SUM(I4:I1002)</f>
        <v>0</v>
      </c>
      <c r="O2" s="40">
        <f>SUM(J4:J1002)</f>
        <v>0</v>
      </c>
    </row>
    <row r="3" spans="1:15" s="2" customFormat="1" ht="12.75" customHeight="1" thickBot="1">
      <c r="A3" s="3" t="s">
        <v>60</v>
      </c>
      <c r="B3" s="41" t="s">
        <v>130</v>
      </c>
      <c r="C3" s="42" t="s">
        <v>131</v>
      </c>
      <c r="D3" s="43" t="s">
        <v>132</v>
      </c>
      <c r="E3" s="44" t="s">
        <v>133</v>
      </c>
      <c r="F3" s="54" t="s">
        <v>86</v>
      </c>
      <c r="G3" s="45" t="s">
        <v>130</v>
      </c>
      <c r="H3" s="42" t="s">
        <v>131</v>
      </c>
      <c r="I3" s="43" t="s">
        <v>132</v>
      </c>
      <c r="J3" s="46" t="s">
        <v>133</v>
      </c>
      <c r="K3" s="91"/>
      <c r="L3" s="48">
        <f>M3+N3+O3</f>
        <v>0</v>
      </c>
      <c r="M3" s="49">
        <f>M2*4</f>
        <v>0</v>
      </c>
      <c r="N3" s="50">
        <f>N2*4</f>
        <v>0</v>
      </c>
      <c r="O3" s="51">
        <f>O2*9</f>
        <v>0</v>
      </c>
    </row>
    <row r="4" spans="1:10" ht="12.75" customHeight="1">
      <c r="A4" s="7" t="s">
        <v>185</v>
      </c>
      <c r="B4" s="20">
        <v>66</v>
      </c>
      <c r="C4" s="21">
        <v>0.5</v>
      </c>
      <c r="D4" s="22">
        <v>15.7</v>
      </c>
      <c r="E4" s="23">
        <v>0.1</v>
      </c>
      <c r="G4" s="12">
        <f aca="true" t="shared" si="0" ref="G4:G45">$F4*B4</f>
        <v>0</v>
      </c>
      <c r="H4" s="13">
        <f aca="true" t="shared" si="1" ref="H4:H45">$F4*C4</f>
        <v>0</v>
      </c>
      <c r="I4" s="14">
        <f aca="true" t="shared" si="2" ref="I4:I45">$F4*D4</f>
        <v>0</v>
      </c>
      <c r="J4" s="15">
        <f aca="true" t="shared" si="3" ref="J4:J45">$F4*E4</f>
        <v>0</v>
      </c>
    </row>
    <row r="5" spans="1:10" ht="12.75" customHeight="1">
      <c r="A5" s="7" t="s">
        <v>167</v>
      </c>
      <c r="B5" s="8">
        <v>24</v>
      </c>
      <c r="C5" s="9">
        <v>2.8</v>
      </c>
      <c r="D5" s="10">
        <v>1.5</v>
      </c>
      <c r="E5" s="11">
        <v>0.8</v>
      </c>
      <c r="G5" s="12">
        <f t="shared" si="0"/>
        <v>0</v>
      </c>
      <c r="H5" s="13">
        <f t="shared" si="1"/>
        <v>0</v>
      </c>
      <c r="I5" s="14">
        <f t="shared" si="2"/>
        <v>0</v>
      </c>
      <c r="J5" s="15">
        <f t="shared" si="3"/>
        <v>0</v>
      </c>
    </row>
    <row r="6" spans="1:10" ht="12.75" customHeight="1">
      <c r="A6" s="6" t="s">
        <v>96</v>
      </c>
      <c r="B6" s="8">
        <v>110</v>
      </c>
      <c r="C6" s="9">
        <v>2.5</v>
      </c>
      <c r="D6" s="10">
        <v>25.5</v>
      </c>
      <c r="E6" s="11">
        <v>0</v>
      </c>
      <c r="G6" s="12">
        <f t="shared" si="0"/>
        <v>0</v>
      </c>
      <c r="H6" s="13">
        <f t="shared" si="1"/>
        <v>0</v>
      </c>
      <c r="I6" s="14">
        <f t="shared" si="2"/>
        <v>0</v>
      </c>
      <c r="J6" s="15">
        <f t="shared" si="3"/>
        <v>0</v>
      </c>
    </row>
    <row r="7" spans="1:10" ht="12.75" customHeight="1">
      <c r="A7" s="7" t="s">
        <v>146</v>
      </c>
      <c r="B7" s="20">
        <v>25</v>
      </c>
      <c r="C7" s="21">
        <v>2.9</v>
      </c>
      <c r="D7" s="22">
        <v>2</v>
      </c>
      <c r="E7" s="23">
        <v>0.6</v>
      </c>
      <c r="G7" s="12">
        <f t="shared" si="0"/>
        <v>0</v>
      </c>
      <c r="H7" s="13">
        <f t="shared" si="1"/>
        <v>0</v>
      </c>
      <c r="I7" s="14">
        <f t="shared" si="2"/>
        <v>0</v>
      </c>
      <c r="J7" s="15">
        <f t="shared" si="3"/>
        <v>0</v>
      </c>
    </row>
    <row r="8" spans="1:10" ht="12.75" customHeight="1">
      <c r="A8" s="6" t="s">
        <v>177</v>
      </c>
      <c r="B8" s="8">
        <v>109</v>
      </c>
      <c r="C8" s="9">
        <v>1</v>
      </c>
      <c r="D8" s="10">
        <v>28</v>
      </c>
      <c r="E8" s="11">
        <v>0</v>
      </c>
      <c r="G8" s="12">
        <f t="shared" si="0"/>
        <v>0</v>
      </c>
      <c r="H8" s="13">
        <f t="shared" si="1"/>
        <v>0</v>
      </c>
      <c r="I8" s="14">
        <f t="shared" si="2"/>
        <v>0</v>
      </c>
      <c r="J8" s="15">
        <f t="shared" si="3"/>
        <v>0</v>
      </c>
    </row>
    <row r="9" spans="1:10" ht="12.75" customHeight="1">
      <c r="A9" s="7" t="s">
        <v>78</v>
      </c>
      <c r="B9" s="8">
        <v>30</v>
      </c>
      <c r="C9" s="9">
        <v>3.3</v>
      </c>
      <c r="D9" s="10">
        <v>2.3</v>
      </c>
      <c r="E9" s="11">
        <v>0.9</v>
      </c>
      <c r="G9" s="12">
        <f t="shared" si="0"/>
        <v>0</v>
      </c>
      <c r="H9" s="13">
        <f t="shared" si="1"/>
        <v>0</v>
      </c>
      <c r="I9" s="14">
        <f t="shared" si="2"/>
        <v>0</v>
      </c>
      <c r="J9" s="15">
        <f t="shared" si="3"/>
        <v>0</v>
      </c>
    </row>
    <row r="10" spans="1:10" ht="12.75" customHeight="1">
      <c r="A10" s="7" t="s">
        <v>20</v>
      </c>
      <c r="B10" s="20">
        <v>210</v>
      </c>
      <c r="C10" s="21">
        <v>17.4</v>
      </c>
      <c r="D10" s="22">
        <v>30.8</v>
      </c>
      <c r="E10" s="23">
        <v>0.14</v>
      </c>
      <c r="G10" s="12">
        <f t="shared" si="0"/>
        <v>0</v>
      </c>
      <c r="H10" s="13">
        <f t="shared" si="1"/>
        <v>0</v>
      </c>
      <c r="I10" s="14">
        <f t="shared" si="2"/>
        <v>0</v>
      </c>
      <c r="J10" s="15">
        <f t="shared" si="3"/>
        <v>0</v>
      </c>
    </row>
    <row r="11" spans="1:10" ht="12.75" customHeight="1">
      <c r="A11" s="7" t="s">
        <v>157</v>
      </c>
      <c r="B11" s="8">
        <v>26</v>
      </c>
      <c r="C11" s="9">
        <v>0.6</v>
      </c>
      <c r="D11" s="10">
        <v>6.2</v>
      </c>
      <c r="E11" s="11">
        <v>0.1</v>
      </c>
      <c r="G11" s="12">
        <f t="shared" si="0"/>
        <v>0</v>
      </c>
      <c r="H11" s="13">
        <f t="shared" si="1"/>
        <v>0</v>
      </c>
      <c r="I11" s="14">
        <f t="shared" si="2"/>
        <v>0</v>
      </c>
      <c r="J11" s="15">
        <f t="shared" si="3"/>
        <v>0</v>
      </c>
    </row>
    <row r="12" spans="1:10" ht="12.75" customHeight="1">
      <c r="A12" s="7" t="s">
        <v>29</v>
      </c>
      <c r="B12" s="20">
        <v>28</v>
      </c>
      <c r="C12" s="21">
        <v>2.9</v>
      </c>
      <c r="D12" s="22">
        <v>2.1</v>
      </c>
      <c r="E12" s="23">
        <v>0.9</v>
      </c>
      <c r="G12" s="12">
        <f t="shared" si="0"/>
        <v>0</v>
      </c>
      <c r="H12" s="13">
        <f t="shared" si="1"/>
        <v>0</v>
      </c>
      <c r="I12" s="14">
        <f t="shared" si="2"/>
        <v>0</v>
      </c>
      <c r="J12" s="15">
        <f t="shared" si="3"/>
        <v>0</v>
      </c>
    </row>
    <row r="13" spans="1:10" ht="12.75" customHeight="1">
      <c r="A13" s="7" t="s">
        <v>93</v>
      </c>
      <c r="B13" s="20">
        <v>6</v>
      </c>
      <c r="C13" s="21">
        <v>0.3</v>
      </c>
      <c r="D13" s="22">
        <v>1.2</v>
      </c>
      <c r="E13" s="23">
        <v>0.1</v>
      </c>
      <c r="G13" s="12">
        <f t="shared" si="0"/>
        <v>0</v>
      </c>
      <c r="H13" s="13">
        <f t="shared" si="1"/>
        <v>0</v>
      </c>
      <c r="I13" s="14">
        <f t="shared" si="2"/>
        <v>0</v>
      </c>
      <c r="J13" s="15">
        <f t="shared" si="3"/>
        <v>0</v>
      </c>
    </row>
    <row r="14" spans="1:10" ht="12.75" customHeight="1">
      <c r="A14" s="7" t="s">
        <v>21</v>
      </c>
      <c r="B14" s="8">
        <v>6</v>
      </c>
      <c r="C14" s="9">
        <v>0.3</v>
      </c>
      <c r="D14" s="10">
        <v>1.1</v>
      </c>
      <c r="E14" s="11">
        <v>0</v>
      </c>
      <c r="G14" s="12">
        <f t="shared" si="0"/>
        <v>0</v>
      </c>
      <c r="H14" s="13">
        <f t="shared" si="1"/>
        <v>0</v>
      </c>
      <c r="I14" s="14">
        <f t="shared" si="2"/>
        <v>0</v>
      </c>
      <c r="J14" s="15">
        <f t="shared" si="3"/>
        <v>0</v>
      </c>
    </row>
    <row r="15" spans="1:10" ht="12.75" customHeight="1">
      <c r="A15" s="7" t="s">
        <v>118</v>
      </c>
      <c r="B15" s="20">
        <v>56</v>
      </c>
      <c r="C15" s="21">
        <v>1.3</v>
      </c>
      <c r="D15" s="22">
        <v>12.4</v>
      </c>
      <c r="E15" s="23">
        <v>0.1</v>
      </c>
      <c r="G15" s="12">
        <f t="shared" si="0"/>
        <v>0</v>
      </c>
      <c r="H15" s="13">
        <f t="shared" si="1"/>
        <v>0</v>
      </c>
      <c r="I15" s="14">
        <f t="shared" si="2"/>
        <v>0</v>
      </c>
      <c r="J15" s="15">
        <f t="shared" si="3"/>
        <v>0</v>
      </c>
    </row>
    <row r="16" spans="1:10" ht="12.75" customHeight="1">
      <c r="A16" s="7" t="s">
        <v>39</v>
      </c>
      <c r="B16" s="20">
        <v>15.2</v>
      </c>
      <c r="C16" s="21">
        <v>0.36</v>
      </c>
      <c r="D16" s="22">
        <v>0.4</v>
      </c>
      <c r="E16" s="23">
        <v>0.08</v>
      </c>
      <c r="G16" s="12">
        <f t="shared" si="0"/>
        <v>0</v>
      </c>
      <c r="H16" s="13">
        <f t="shared" si="1"/>
        <v>0</v>
      </c>
      <c r="I16" s="14">
        <f t="shared" si="2"/>
        <v>0</v>
      </c>
      <c r="J16" s="15">
        <f t="shared" si="3"/>
        <v>0</v>
      </c>
    </row>
    <row r="17" spans="1:10" ht="12.75" customHeight="1">
      <c r="A17" s="7" t="s">
        <v>127</v>
      </c>
      <c r="B17" s="8">
        <v>120</v>
      </c>
      <c r="C17" s="9">
        <v>4.2</v>
      </c>
      <c r="D17" s="10">
        <v>19.6</v>
      </c>
      <c r="E17" s="11">
        <v>2.3</v>
      </c>
      <c r="G17" s="12">
        <f t="shared" si="0"/>
        <v>0</v>
      </c>
      <c r="H17" s="13">
        <f t="shared" si="1"/>
        <v>0</v>
      </c>
      <c r="I17" s="14">
        <f t="shared" si="2"/>
        <v>0</v>
      </c>
      <c r="J17" s="15">
        <f t="shared" si="3"/>
        <v>0</v>
      </c>
    </row>
    <row r="18" spans="1:10" ht="12.75" customHeight="1">
      <c r="A18" s="7" t="s">
        <v>147</v>
      </c>
      <c r="B18" s="20">
        <v>241</v>
      </c>
      <c r="C18" s="21">
        <v>3.4</v>
      </c>
      <c r="D18" s="22">
        <v>62.6</v>
      </c>
      <c r="E18" s="23">
        <v>0.3</v>
      </c>
      <c r="G18" s="12">
        <f t="shared" si="0"/>
        <v>0</v>
      </c>
      <c r="H18" s="13">
        <f t="shared" si="1"/>
        <v>0</v>
      </c>
      <c r="I18" s="14">
        <f t="shared" si="2"/>
        <v>0</v>
      </c>
      <c r="J18" s="15">
        <f t="shared" si="3"/>
        <v>0</v>
      </c>
    </row>
    <row r="19" spans="1:10" ht="12.75" customHeight="1">
      <c r="A19" s="7" t="s">
        <v>91</v>
      </c>
      <c r="B19" s="8">
        <v>35</v>
      </c>
      <c r="C19" s="9">
        <v>2.7</v>
      </c>
      <c r="D19" s="10">
        <v>4.6</v>
      </c>
      <c r="E19" s="11">
        <v>0.6</v>
      </c>
      <c r="G19" s="12">
        <f t="shared" si="0"/>
        <v>0</v>
      </c>
      <c r="H19" s="13">
        <f t="shared" si="1"/>
        <v>0</v>
      </c>
      <c r="I19" s="14">
        <f t="shared" si="2"/>
        <v>0</v>
      </c>
      <c r="J19" s="15">
        <f t="shared" si="3"/>
        <v>0</v>
      </c>
    </row>
    <row r="20" spans="1:10" ht="12.75" customHeight="1">
      <c r="A20" s="7" t="s">
        <v>17</v>
      </c>
      <c r="B20" s="20">
        <v>22</v>
      </c>
      <c r="C20" s="21">
        <v>1.5</v>
      </c>
      <c r="D20" s="22">
        <v>3.4</v>
      </c>
      <c r="E20" s="23">
        <v>0.3</v>
      </c>
      <c r="G20" s="12">
        <f t="shared" si="0"/>
        <v>0</v>
      </c>
      <c r="H20" s="13">
        <f t="shared" si="1"/>
        <v>0</v>
      </c>
      <c r="I20" s="14">
        <f t="shared" si="2"/>
        <v>0</v>
      </c>
      <c r="J20" s="15">
        <f t="shared" si="3"/>
        <v>0</v>
      </c>
    </row>
    <row r="21" spans="1:10" ht="12.75" customHeight="1">
      <c r="A21" s="7" t="s">
        <v>33</v>
      </c>
      <c r="B21" s="8">
        <v>15</v>
      </c>
      <c r="C21" s="9">
        <v>0.8</v>
      </c>
      <c r="D21" s="10">
        <v>1.7</v>
      </c>
      <c r="E21" s="11">
        <v>0.5</v>
      </c>
      <c r="G21" s="12">
        <f t="shared" si="0"/>
        <v>0</v>
      </c>
      <c r="H21" s="13">
        <f t="shared" si="1"/>
        <v>0</v>
      </c>
      <c r="I21" s="14">
        <f t="shared" si="2"/>
        <v>0</v>
      </c>
      <c r="J21" s="15">
        <f t="shared" si="3"/>
        <v>0</v>
      </c>
    </row>
    <row r="22" spans="1:10" ht="12.75" customHeight="1">
      <c r="A22" s="7" t="s">
        <v>114</v>
      </c>
      <c r="B22" s="20">
        <v>46</v>
      </c>
      <c r="C22" s="21">
        <v>0.8</v>
      </c>
      <c r="D22" s="22">
        <v>10.5</v>
      </c>
      <c r="E22" s="23">
        <v>0.1</v>
      </c>
      <c r="G22" s="12">
        <f t="shared" si="0"/>
        <v>0</v>
      </c>
      <c r="H22" s="13">
        <f t="shared" si="1"/>
        <v>0</v>
      </c>
      <c r="I22" s="14">
        <f t="shared" si="2"/>
        <v>0</v>
      </c>
      <c r="J22" s="15">
        <f t="shared" si="3"/>
        <v>0</v>
      </c>
    </row>
    <row r="23" spans="1:10" ht="12.75" customHeight="1">
      <c r="A23" s="7" t="s">
        <v>145</v>
      </c>
      <c r="B23" s="20">
        <v>27</v>
      </c>
      <c r="C23" s="21">
        <v>1</v>
      </c>
      <c r="D23" s="22">
        <v>5.4</v>
      </c>
      <c r="E23" s="23">
        <v>0.2</v>
      </c>
      <c r="G23" s="12">
        <f t="shared" si="0"/>
        <v>0</v>
      </c>
      <c r="H23" s="13">
        <f t="shared" si="1"/>
        <v>0</v>
      </c>
      <c r="I23" s="14">
        <f t="shared" si="2"/>
        <v>0</v>
      </c>
      <c r="J23" s="15">
        <f t="shared" si="3"/>
        <v>0</v>
      </c>
    </row>
    <row r="24" spans="1:10" ht="12.75" customHeight="1">
      <c r="A24" s="7" t="s">
        <v>103</v>
      </c>
      <c r="B24" s="8">
        <v>4</v>
      </c>
      <c r="C24" s="9">
        <v>0.2</v>
      </c>
      <c r="D24" s="10">
        <v>1</v>
      </c>
      <c r="E24" s="11">
        <v>0</v>
      </c>
      <c r="G24" s="12">
        <f t="shared" si="0"/>
        <v>0</v>
      </c>
      <c r="H24" s="13">
        <f t="shared" si="1"/>
        <v>0</v>
      </c>
      <c r="I24" s="14">
        <f t="shared" si="2"/>
        <v>0</v>
      </c>
      <c r="J24" s="15">
        <f t="shared" si="3"/>
        <v>0</v>
      </c>
    </row>
    <row r="25" spans="1:10" ht="12.75" customHeight="1">
      <c r="A25" s="7" t="s">
        <v>22</v>
      </c>
      <c r="B25" s="8">
        <v>80</v>
      </c>
      <c r="C25" s="9">
        <v>1.8</v>
      </c>
      <c r="D25" s="10">
        <v>17.8</v>
      </c>
      <c r="E25" s="11">
        <v>0.8</v>
      </c>
      <c r="G25" s="12">
        <f t="shared" si="0"/>
        <v>0</v>
      </c>
      <c r="H25" s="13">
        <f t="shared" si="1"/>
        <v>0</v>
      </c>
      <c r="I25" s="14">
        <f t="shared" si="2"/>
        <v>0</v>
      </c>
      <c r="J25" s="15">
        <f t="shared" si="3"/>
        <v>0</v>
      </c>
    </row>
    <row r="26" spans="1:10" ht="12.75" customHeight="1">
      <c r="A26" s="7" t="s">
        <v>115</v>
      </c>
      <c r="B26" s="20">
        <v>31</v>
      </c>
      <c r="C26" s="21">
        <v>0.8</v>
      </c>
      <c r="D26" s="22">
        <v>6.8</v>
      </c>
      <c r="E26" s="23">
        <v>0.1</v>
      </c>
      <c r="G26" s="12">
        <f t="shared" si="0"/>
        <v>0</v>
      </c>
      <c r="H26" s="13">
        <f t="shared" si="1"/>
        <v>0</v>
      </c>
      <c r="I26" s="14">
        <f t="shared" si="2"/>
        <v>0</v>
      </c>
      <c r="J26" s="15">
        <f t="shared" si="3"/>
        <v>0</v>
      </c>
    </row>
    <row r="27" spans="1:10" ht="12.75" customHeight="1">
      <c r="A27" s="7" t="s">
        <v>80</v>
      </c>
      <c r="B27" s="20">
        <v>65</v>
      </c>
      <c r="C27" s="21">
        <v>0.4</v>
      </c>
      <c r="D27" s="22">
        <v>15.4</v>
      </c>
      <c r="E27" s="23">
        <v>0.1</v>
      </c>
      <c r="G27" s="12">
        <f t="shared" si="0"/>
        <v>0</v>
      </c>
      <c r="H27" s="13">
        <f t="shared" si="1"/>
        <v>0</v>
      </c>
      <c r="I27" s="14">
        <f t="shared" si="2"/>
        <v>0</v>
      </c>
      <c r="J27" s="15">
        <f t="shared" si="3"/>
        <v>0</v>
      </c>
    </row>
    <row r="28" spans="1:10" ht="12.75" customHeight="1">
      <c r="A28" s="7" t="s">
        <v>138</v>
      </c>
      <c r="B28" s="8">
        <v>26</v>
      </c>
      <c r="C28" s="9">
        <v>1.8</v>
      </c>
      <c r="D28" s="10">
        <v>4.4</v>
      </c>
      <c r="E28" s="11">
        <v>0.1</v>
      </c>
      <c r="G28" s="12">
        <f t="shared" si="0"/>
        <v>0</v>
      </c>
      <c r="H28" s="13">
        <f t="shared" si="1"/>
        <v>0</v>
      </c>
      <c r="I28" s="14">
        <f t="shared" si="2"/>
        <v>0</v>
      </c>
      <c r="J28" s="15">
        <f t="shared" si="3"/>
        <v>0</v>
      </c>
    </row>
    <row r="29" spans="1:10" ht="12.75" customHeight="1">
      <c r="A29" s="7" t="s">
        <v>35</v>
      </c>
      <c r="B29" s="20">
        <v>3</v>
      </c>
      <c r="C29" s="21">
        <v>0.1</v>
      </c>
      <c r="D29" s="22">
        <v>0.4</v>
      </c>
      <c r="E29" s="23">
        <v>0.1</v>
      </c>
      <c r="G29" s="12">
        <f t="shared" si="0"/>
        <v>0</v>
      </c>
      <c r="H29" s="13">
        <f t="shared" si="1"/>
        <v>0</v>
      </c>
      <c r="I29" s="14">
        <f t="shared" si="2"/>
        <v>0</v>
      </c>
      <c r="J29" s="15">
        <f t="shared" si="3"/>
        <v>0</v>
      </c>
    </row>
    <row r="30" spans="1:10" ht="12.75" customHeight="1">
      <c r="A30" s="7" t="s">
        <v>73</v>
      </c>
      <c r="B30" s="20">
        <v>125</v>
      </c>
      <c r="C30" s="21">
        <v>8.3</v>
      </c>
      <c r="D30" s="22">
        <v>21.4</v>
      </c>
      <c r="E30" s="23">
        <v>0.7</v>
      </c>
      <c r="G30" s="12">
        <f t="shared" si="0"/>
        <v>0</v>
      </c>
      <c r="H30" s="13">
        <f t="shared" si="1"/>
        <v>0</v>
      </c>
      <c r="I30" s="14">
        <f t="shared" si="2"/>
        <v>0</v>
      </c>
      <c r="J30" s="15">
        <f t="shared" si="3"/>
        <v>0</v>
      </c>
    </row>
    <row r="31" spans="1:10" ht="12.75" customHeight="1">
      <c r="A31" s="7" t="s">
        <v>125</v>
      </c>
      <c r="B31" s="20">
        <v>110</v>
      </c>
      <c r="C31" s="21">
        <v>1</v>
      </c>
      <c r="D31" s="22">
        <v>2</v>
      </c>
      <c r="E31" s="23">
        <v>11</v>
      </c>
      <c r="G31" s="12">
        <f t="shared" si="0"/>
        <v>0</v>
      </c>
      <c r="H31" s="13">
        <f t="shared" si="1"/>
        <v>0</v>
      </c>
      <c r="I31" s="14">
        <f t="shared" si="2"/>
        <v>0</v>
      </c>
      <c r="J31" s="15">
        <f t="shared" si="3"/>
        <v>0</v>
      </c>
    </row>
    <row r="32" spans="1:10" ht="12.75" customHeight="1">
      <c r="A32" s="7" t="s">
        <v>74</v>
      </c>
      <c r="B32" s="20">
        <v>6.5</v>
      </c>
      <c r="C32" s="21">
        <v>0.9</v>
      </c>
      <c r="D32" s="22">
        <v>0.2</v>
      </c>
      <c r="E32" s="23">
        <v>0.25</v>
      </c>
      <c r="G32" s="12">
        <f t="shared" si="0"/>
        <v>0</v>
      </c>
      <c r="H32" s="13">
        <f t="shared" si="1"/>
        <v>0</v>
      </c>
      <c r="I32" s="14">
        <f t="shared" si="2"/>
        <v>0</v>
      </c>
      <c r="J32" s="15">
        <f t="shared" si="3"/>
        <v>0</v>
      </c>
    </row>
    <row r="33" spans="1:10" ht="12.75" customHeight="1">
      <c r="A33" s="7" t="s">
        <v>85</v>
      </c>
      <c r="B33" s="8">
        <v>5</v>
      </c>
      <c r="C33" s="9">
        <v>0.3</v>
      </c>
      <c r="D33" s="10">
        <v>1.1</v>
      </c>
      <c r="E33" s="11">
        <v>0</v>
      </c>
      <c r="G33" s="12">
        <f t="shared" si="0"/>
        <v>0</v>
      </c>
      <c r="H33" s="13">
        <f t="shared" si="1"/>
        <v>0</v>
      </c>
      <c r="I33" s="14">
        <f t="shared" si="2"/>
        <v>0</v>
      </c>
      <c r="J33" s="15">
        <f t="shared" si="3"/>
        <v>0</v>
      </c>
    </row>
    <row r="34" spans="1:10" ht="12.75" customHeight="1">
      <c r="A34" s="7" t="s">
        <v>162</v>
      </c>
      <c r="B34" s="20">
        <v>86</v>
      </c>
      <c r="C34" s="21">
        <v>1.7</v>
      </c>
      <c r="D34" s="22">
        <v>21.6</v>
      </c>
      <c r="E34" s="23">
        <v>0.2</v>
      </c>
      <c r="G34" s="12">
        <f t="shared" si="0"/>
        <v>0</v>
      </c>
      <c r="H34" s="13">
        <f t="shared" si="1"/>
        <v>0</v>
      </c>
      <c r="I34" s="14">
        <f t="shared" si="2"/>
        <v>0</v>
      </c>
      <c r="J34" s="15">
        <f t="shared" si="3"/>
        <v>0</v>
      </c>
    </row>
    <row r="35" spans="1:10" ht="12.75" customHeight="1">
      <c r="A35" s="7" t="s">
        <v>158</v>
      </c>
      <c r="B35" s="20">
        <v>41</v>
      </c>
      <c r="C35" s="21">
        <v>0.5</v>
      </c>
      <c r="D35" s="22">
        <v>10.4</v>
      </c>
      <c r="E35" s="23">
        <v>0</v>
      </c>
      <c r="G35" s="12">
        <f t="shared" si="0"/>
        <v>0</v>
      </c>
      <c r="H35" s="13">
        <f t="shared" si="1"/>
        <v>0</v>
      </c>
      <c r="I35" s="14">
        <f t="shared" si="2"/>
        <v>0</v>
      </c>
      <c r="J35" s="15">
        <f t="shared" si="3"/>
        <v>0</v>
      </c>
    </row>
    <row r="36" spans="1:10" ht="12.75" customHeight="1">
      <c r="A36" s="7" t="s">
        <v>34</v>
      </c>
      <c r="B36" s="20">
        <v>110</v>
      </c>
      <c r="C36" s="21">
        <v>1</v>
      </c>
      <c r="D36" s="22">
        <v>4.8</v>
      </c>
      <c r="E36" s="23">
        <v>0.3</v>
      </c>
      <c r="G36" s="12">
        <f t="shared" si="0"/>
        <v>0</v>
      </c>
      <c r="H36" s="13">
        <f t="shared" si="1"/>
        <v>0</v>
      </c>
      <c r="I36" s="14">
        <f t="shared" si="2"/>
        <v>0</v>
      </c>
      <c r="J36" s="15">
        <f t="shared" si="3"/>
        <v>0</v>
      </c>
    </row>
    <row r="37" spans="1:10" ht="12.75" customHeight="1">
      <c r="A37" s="7" t="s">
        <v>104</v>
      </c>
      <c r="B37" s="20">
        <v>115</v>
      </c>
      <c r="C37" s="21">
        <v>0.7</v>
      </c>
      <c r="D37" s="22">
        <v>27.7</v>
      </c>
      <c r="E37" s="23">
        <v>0</v>
      </c>
      <c r="G37" s="12">
        <f t="shared" si="0"/>
        <v>0</v>
      </c>
      <c r="H37" s="13">
        <f t="shared" si="1"/>
        <v>0</v>
      </c>
      <c r="I37" s="14">
        <f t="shared" si="2"/>
        <v>0</v>
      </c>
      <c r="J37" s="15">
        <f t="shared" si="3"/>
        <v>0</v>
      </c>
    </row>
    <row r="38" spans="1:10" ht="12.75" customHeight="1">
      <c r="A38" s="7" t="s">
        <v>40</v>
      </c>
      <c r="B38" s="20">
        <v>3</v>
      </c>
      <c r="C38" s="21">
        <v>0.25</v>
      </c>
      <c r="D38" s="22">
        <v>0.4</v>
      </c>
      <c r="E38" s="23">
        <v>0</v>
      </c>
      <c r="G38" s="12">
        <f t="shared" si="0"/>
        <v>0</v>
      </c>
      <c r="H38" s="13">
        <f t="shared" si="1"/>
        <v>0</v>
      </c>
      <c r="I38" s="14">
        <f t="shared" si="2"/>
        <v>0</v>
      </c>
      <c r="J38" s="15">
        <f t="shared" si="3"/>
        <v>0</v>
      </c>
    </row>
    <row r="39" spans="1:10" ht="12.75" customHeight="1">
      <c r="A39" s="7" t="s">
        <v>46</v>
      </c>
      <c r="B39" s="8">
        <v>35</v>
      </c>
      <c r="C39" s="9">
        <v>2.3</v>
      </c>
      <c r="D39" s="10">
        <v>5.2</v>
      </c>
      <c r="E39" s="11">
        <v>0.5</v>
      </c>
      <c r="G39" s="12">
        <f t="shared" si="0"/>
        <v>0</v>
      </c>
      <c r="H39" s="13">
        <f t="shared" si="1"/>
        <v>0</v>
      </c>
      <c r="I39" s="14">
        <f t="shared" si="2"/>
        <v>0</v>
      </c>
      <c r="J39" s="15">
        <f t="shared" si="3"/>
        <v>0</v>
      </c>
    </row>
    <row r="40" spans="1:10" ht="12.75" customHeight="1">
      <c r="A40" s="7" t="s">
        <v>124</v>
      </c>
      <c r="B40" s="20">
        <v>20</v>
      </c>
      <c r="C40" s="21">
        <v>0.8</v>
      </c>
      <c r="D40" s="22">
        <v>3.4</v>
      </c>
      <c r="E40" s="23">
        <v>0.3</v>
      </c>
      <c r="G40" s="12">
        <f t="shared" si="0"/>
        <v>0</v>
      </c>
      <c r="H40" s="13">
        <f t="shared" si="1"/>
        <v>0</v>
      </c>
      <c r="I40" s="14">
        <f t="shared" si="2"/>
        <v>0</v>
      </c>
      <c r="J40" s="15">
        <f t="shared" si="3"/>
        <v>0</v>
      </c>
    </row>
    <row r="41" spans="1:10" ht="12.75" customHeight="1">
      <c r="A41" s="7" t="s">
        <v>113</v>
      </c>
      <c r="B41" s="8">
        <v>95</v>
      </c>
      <c r="C41" s="9">
        <v>1.2</v>
      </c>
      <c r="D41" s="10">
        <v>21.3</v>
      </c>
      <c r="E41" s="11">
        <v>0.3</v>
      </c>
      <c r="G41" s="12">
        <f t="shared" si="0"/>
        <v>0</v>
      </c>
      <c r="H41" s="13">
        <f t="shared" si="1"/>
        <v>0</v>
      </c>
      <c r="I41" s="14">
        <f t="shared" si="2"/>
        <v>0</v>
      </c>
      <c r="J41" s="15">
        <f t="shared" si="3"/>
        <v>0</v>
      </c>
    </row>
    <row r="42" spans="1:10" ht="12.75" customHeight="1">
      <c r="A42" s="7" t="s">
        <v>100</v>
      </c>
      <c r="B42" s="8">
        <v>23</v>
      </c>
      <c r="C42" s="9">
        <v>1.4</v>
      </c>
      <c r="D42" s="10">
        <v>4</v>
      </c>
      <c r="E42" s="11">
        <v>0.2</v>
      </c>
      <c r="G42" s="12">
        <f t="shared" si="0"/>
        <v>0</v>
      </c>
      <c r="H42" s="13">
        <f t="shared" si="1"/>
        <v>0</v>
      </c>
      <c r="I42" s="14">
        <f t="shared" si="2"/>
        <v>0</v>
      </c>
      <c r="J42" s="15">
        <f t="shared" si="3"/>
        <v>0</v>
      </c>
    </row>
    <row r="43" spans="1:10" ht="12.75" customHeight="1">
      <c r="A43" s="7" t="s">
        <v>92</v>
      </c>
      <c r="B43" s="20">
        <v>22</v>
      </c>
      <c r="C43" s="21">
        <v>1.1</v>
      </c>
      <c r="D43" s="22">
        <v>4.8</v>
      </c>
      <c r="E43" s="23">
        <v>0.2</v>
      </c>
      <c r="G43" s="12">
        <f t="shared" si="0"/>
        <v>0</v>
      </c>
      <c r="H43" s="13">
        <f t="shared" si="1"/>
        <v>0</v>
      </c>
      <c r="I43" s="14">
        <f t="shared" si="2"/>
        <v>0</v>
      </c>
      <c r="J43" s="15">
        <f t="shared" si="3"/>
        <v>0</v>
      </c>
    </row>
    <row r="44" spans="1:10" ht="12.75" customHeight="1">
      <c r="A44" s="7" t="s">
        <v>23</v>
      </c>
      <c r="B44" s="8">
        <v>38</v>
      </c>
      <c r="C44" s="9">
        <v>1.7</v>
      </c>
      <c r="D44" s="10">
        <v>9</v>
      </c>
      <c r="E44" s="11">
        <v>0.2</v>
      </c>
      <c r="G44" s="12">
        <f t="shared" si="0"/>
        <v>0</v>
      </c>
      <c r="H44" s="13">
        <f t="shared" si="1"/>
        <v>0</v>
      </c>
      <c r="I44" s="14">
        <f t="shared" si="2"/>
        <v>0</v>
      </c>
      <c r="J44" s="15">
        <f t="shared" si="3"/>
        <v>0</v>
      </c>
    </row>
    <row r="45" spans="1:10" ht="12.75" customHeight="1">
      <c r="A45" s="7" t="s">
        <v>72</v>
      </c>
      <c r="B45" s="20">
        <v>33</v>
      </c>
      <c r="C45" s="21">
        <v>0.9</v>
      </c>
      <c r="D45" s="22">
        <v>6.9</v>
      </c>
      <c r="E45" s="23">
        <v>0.2</v>
      </c>
      <c r="G45" s="12">
        <f t="shared" si="0"/>
        <v>0</v>
      </c>
      <c r="H45" s="13">
        <f t="shared" si="1"/>
        <v>0</v>
      </c>
      <c r="I45" s="14">
        <f t="shared" si="2"/>
        <v>0</v>
      </c>
      <c r="J45" s="15">
        <f t="shared" si="3"/>
        <v>0</v>
      </c>
    </row>
  </sheetData>
  <sheetProtection/>
  <mergeCells count="3">
    <mergeCell ref="G2:J2"/>
    <mergeCell ref="C2:E2"/>
    <mergeCell ref="L1:O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M21" sqref="M21"/>
    </sheetView>
  </sheetViews>
  <sheetFormatPr defaultColWidth="9.140625" defaultRowHeight="12.75" customHeight="1"/>
  <cols>
    <col min="1" max="1" width="31.7109375" style="7" customWidth="1"/>
    <col min="2" max="2" width="5.7109375" style="20" customWidth="1"/>
    <col min="3" max="3" width="5.7109375" style="21" customWidth="1"/>
    <col min="4" max="4" width="5.7109375" style="22" customWidth="1"/>
    <col min="5" max="5" width="5.7109375" style="23" customWidth="1"/>
    <col min="6" max="6" width="5.7109375" style="55" customWidth="1"/>
    <col min="7" max="7" width="5.7109375" style="12" customWidth="1"/>
    <col min="8" max="8" width="5.7109375" style="13" customWidth="1"/>
    <col min="9" max="9" width="5.7109375" style="14" customWidth="1"/>
    <col min="10" max="10" width="5.7109375" style="15" customWidth="1"/>
    <col min="11" max="11" width="2.7109375" style="34" customWidth="1"/>
    <col min="12" max="15" width="5.7109375" style="34" customWidth="1"/>
    <col min="16" max="16384" width="9.140625" style="1" customWidth="1"/>
  </cols>
  <sheetData>
    <row r="1" spans="1:15" ht="12.75" customHeight="1" thickBot="1">
      <c r="A1" s="24"/>
      <c r="B1" s="85"/>
      <c r="C1" s="86"/>
      <c r="D1" s="87"/>
      <c r="E1" s="88"/>
      <c r="F1" s="53"/>
      <c r="G1" s="30"/>
      <c r="H1" s="31"/>
      <c r="I1" s="32"/>
      <c r="J1" s="33"/>
      <c r="L1" s="96" t="s">
        <v>121</v>
      </c>
      <c r="M1" s="97"/>
      <c r="N1" s="97"/>
      <c r="O1" s="98"/>
    </row>
    <row r="2" spans="1:15" ht="12.75" customHeight="1">
      <c r="A2" s="25"/>
      <c r="B2" s="89"/>
      <c r="C2" s="99" t="s">
        <v>137</v>
      </c>
      <c r="D2" s="99"/>
      <c r="E2" s="99"/>
      <c r="F2" s="53"/>
      <c r="G2" s="99" t="s">
        <v>56</v>
      </c>
      <c r="H2" s="99"/>
      <c r="I2" s="99"/>
      <c r="J2" s="99"/>
      <c r="K2" s="36"/>
      <c r="L2" s="37">
        <f>SUM(G4:G1001)</f>
        <v>0</v>
      </c>
      <c r="M2" s="38">
        <f>SUM(H4:H1001)</f>
        <v>0</v>
      </c>
      <c r="N2" s="39">
        <f>SUM(I4:I1001)</f>
        <v>0</v>
      </c>
      <c r="O2" s="40">
        <f>SUM(J4:J1001)</f>
        <v>0</v>
      </c>
    </row>
    <row r="3" spans="1:15" s="2" customFormat="1" ht="12.75" customHeight="1" thickBot="1">
      <c r="A3" s="3" t="s">
        <v>119</v>
      </c>
      <c r="B3" s="41" t="s">
        <v>130</v>
      </c>
      <c r="C3" s="42" t="s">
        <v>131</v>
      </c>
      <c r="D3" s="43" t="s">
        <v>132</v>
      </c>
      <c r="E3" s="44" t="s">
        <v>133</v>
      </c>
      <c r="F3" s="54" t="s">
        <v>86</v>
      </c>
      <c r="G3" s="45" t="s">
        <v>130</v>
      </c>
      <c r="H3" s="42" t="s">
        <v>131</v>
      </c>
      <c r="I3" s="43" t="s">
        <v>132</v>
      </c>
      <c r="J3" s="46" t="s">
        <v>133</v>
      </c>
      <c r="K3" s="47"/>
      <c r="L3" s="48">
        <f>M3+N3+O3</f>
        <v>0</v>
      </c>
      <c r="M3" s="49">
        <f>M2*4</f>
        <v>0</v>
      </c>
      <c r="N3" s="50">
        <f>N2*4</f>
        <v>0</v>
      </c>
      <c r="O3" s="51">
        <f>O2*9</f>
        <v>0</v>
      </c>
    </row>
    <row r="4" spans="1:10" ht="12.75" customHeight="1">
      <c r="A4" s="7" t="s">
        <v>24</v>
      </c>
      <c r="B4" s="8">
        <v>124</v>
      </c>
      <c r="C4" s="9">
        <v>1.6</v>
      </c>
      <c r="D4" s="10">
        <v>27.8</v>
      </c>
      <c r="E4" s="11">
        <v>0.7</v>
      </c>
      <c r="G4" s="12">
        <f aca="true" t="shared" si="0" ref="G4:G35">$F4*B4</f>
        <v>0</v>
      </c>
      <c r="H4" s="13">
        <f aca="true" t="shared" si="1" ref="H4:H35">$F4*C4</f>
        <v>0</v>
      </c>
      <c r="I4" s="14">
        <f aca="true" t="shared" si="2" ref="I4:I35">$F4*D4</f>
        <v>0</v>
      </c>
      <c r="J4" s="15">
        <f aca="true" t="shared" si="3" ref="J4:J35">$F4*E4</f>
        <v>0</v>
      </c>
    </row>
    <row r="5" spans="1:10" ht="12.75" customHeight="1">
      <c r="A5" s="7" t="s">
        <v>107</v>
      </c>
      <c r="B5" s="8">
        <v>109</v>
      </c>
      <c r="C5" s="9">
        <v>0.8</v>
      </c>
      <c r="D5" s="10">
        <v>26.1</v>
      </c>
      <c r="E5" s="11">
        <v>0.2</v>
      </c>
      <c r="G5" s="12">
        <f t="shared" si="0"/>
        <v>0</v>
      </c>
      <c r="H5" s="13">
        <f t="shared" si="1"/>
        <v>0</v>
      </c>
      <c r="I5" s="14">
        <f t="shared" si="2"/>
        <v>0</v>
      </c>
      <c r="J5" s="15">
        <f t="shared" si="3"/>
        <v>0</v>
      </c>
    </row>
    <row r="6" spans="1:10" ht="12.75" customHeight="1">
      <c r="A6" s="6" t="s">
        <v>150</v>
      </c>
      <c r="B6" s="8">
        <v>325</v>
      </c>
      <c r="C6" s="9">
        <v>21</v>
      </c>
      <c r="D6" s="10">
        <v>12.7</v>
      </c>
      <c r="E6" s="11">
        <v>20.7</v>
      </c>
      <c r="G6" s="12">
        <f t="shared" si="0"/>
        <v>0</v>
      </c>
      <c r="H6" s="13">
        <f t="shared" si="1"/>
        <v>0</v>
      </c>
      <c r="I6" s="14">
        <f t="shared" si="2"/>
        <v>0</v>
      </c>
      <c r="J6" s="15">
        <f t="shared" si="3"/>
        <v>0</v>
      </c>
    </row>
    <row r="7" spans="1:10" ht="12.75" customHeight="1">
      <c r="A7" s="7" t="s">
        <v>183</v>
      </c>
      <c r="B7" s="8">
        <v>170</v>
      </c>
      <c r="C7" s="9">
        <v>1.6</v>
      </c>
      <c r="D7" s="10">
        <v>3</v>
      </c>
      <c r="E7" s="11">
        <v>17</v>
      </c>
      <c r="G7" s="12">
        <f t="shared" si="0"/>
        <v>0</v>
      </c>
      <c r="H7" s="13">
        <f t="shared" si="1"/>
        <v>0</v>
      </c>
      <c r="I7" s="14">
        <f t="shared" si="2"/>
        <v>0</v>
      </c>
      <c r="J7" s="15">
        <f t="shared" si="3"/>
        <v>0</v>
      </c>
    </row>
    <row r="8" spans="1:10" ht="12.75" customHeight="1">
      <c r="A8" s="7" t="s">
        <v>27</v>
      </c>
      <c r="B8" s="8">
        <v>90</v>
      </c>
      <c r="C8" s="9">
        <v>0</v>
      </c>
      <c r="D8" s="10">
        <v>0</v>
      </c>
      <c r="E8" s="11">
        <v>10</v>
      </c>
      <c r="G8" s="12">
        <f t="shared" si="0"/>
        <v>0</v>
      </c>
      <c r="H8" s="13">
        <f t="shared" si="1"/>
        <v>0</v>
      </c>
      <c r="I8" s="14">
        <f t="shared" si="2"/>
        <v>0</v>
      </c>
      <c r="J8" s="15">
        <f t="shared" si="3"/>
        <v>0</v>
      </c>
    </row>
    <row r="9" spans="1:10" ht="12.75" customHeight="1">
      <c r="A9" s="7" t="s">
        <v>10</v>
      </c>
      <c r="B9" s="8">
        <v>5</v>
      </c>
      <c r="C9" s="9">
        <v>0</v>
      </c>
      <c r="D9" s="10">
        <v>1.3</v>
      </c>
      <c r="E9" s="11">
        <v>0</v>
      </c>
      <c r="G9" s="12">
        <f t="shared" si="0"/>
        <v>0</v>
      </c>
      <c r="H9" s="13">
        <f t="shared" si="1"/>
        <v>0</v>
      </c>
      <c r="I9" s="14">
        <f t="shared" si="2"/>
        <v>0</v>
      </c>
      <c r="J9" s="15">
        <f t="shared" si="3"/>
        <v>0</v>
      </c>
    </row>
    <row r="10" spans="1:10" ht="12.75" customHeight="1">
      <c r="A10" s="7" t="s">
        <v>61</v>
      </c>
      <c r="B10" s="20">
        <v>356</v>
      </c>
      <c r="C10" s="21">
        <v>7.9</v>
      </c>
      <c r="D10" s="22">
        <v>6.7</v>
      </c>
      <c r="E10" s="23">
        <v>33.1</v>
      </c>
      <c r="G10" s="12">
        <f t="shared" si="0"/>
        <v>0</v>
      </c>
      <c r="H10" s="13">
        <f t="shared" si="1"/>
        <v>0</v>
      </c>
      <c r="I10" s="14">
        <f t="shared" si="2"/>
        <v>0</v>
      </c>
      <c r="J10" s="15">
        <f t="shared" si="3"/>
        <v>0</v>
      </c>
    </row>
    <row r="11" spans="1:10" ht="12.75" customHeight="1">
      <c r="A11" s="6" t="s">
        <v>7</v>
      </c>
      <c r="B11" s="8">
        <v>95</v>
      </c>
      <c r="C11" s="9">
        <v>0.6</v>
      </c>
      <c r="D11" s="10">
        <v>10.4</v>
      </c>
      <c r="E11" s="11">
        <v>5.5</v>
      </c>
      <c r="G11" s="12">
        <f t="shared" si="0"/>
        <v>0</v>
      </c>
      <c r="H11" s="13">
        <f t="shared" si="1"/>
        <v>0</v>
      </c>
      <c r="I11" s="14">
        <f t="shared" si="2"/>
        <v>0</v>
      </c>
      <c r="J11" s="15">
        <f t="shared" si="3"/>
        <v>0</v>
      </c>
    </row>
    <row r="12" spans="1:10" ht="12.75" customHeight="1">
      <c r="A12" s="7" t="s">
        <v>148</v>
      </c>
      <c r="B12" s="20">
        <v>531</v>
      </c>
      <c r="C12" s="21">
        <v>0</v>
      </c>
      <c r="D12" s="22">
        <v>0</v>
      </c>
      <c r="E12" s="23">
        <v>59</v>
      </c>
      <c r="G12" s="12">
        <f t="shared" si="0"/>
        <v>0</v>
      </c>
      <c r="H12" s="13">
        <f t="shared" si="1"/>
        <v>0</v>
      </c>
      <c r="I12" s="14">
        <f t="shared" si="2"/>
        <v>0</v>
      </c>
      <c r="J12" s="15">
        <f t="shared" si="3"/>
        <v>0</v>
      </c>
    </row>
    <row r="13" spans="1:10" ht="12.75" customHeight="1">
      <c r="A13" s="7" t="s">
        <v>16</v>
      </c>
      <c r="B13" s="8">
        <v>244</v>
      </c>
      <c r="C13" s="9">
        <v>0.4</v>
      </c>
      <c r="D13" s="10">
        <v>60.6</v>
      </c>
      <c r="E13" s="11">
        <v>0</v>
      </c>
      <c r="G13" s="12">
        <f t="shared" si="0"/>
        <v>0</v>
      </c>
      <c r="H13" s="13">
        <f t="shared" si="1"/>
        <v>0</v>
      </c>
      <c r="I13" s="14">
        <f t="shared" si="2"/>
        <v>0</v>
      </c>
      <c r="J13" s="15">
        <f t="shared" si="3"/>
        <v>0</v>
      </c>
    </row>
    <row r="14" spans="1:10" ht="12.75" customHeight="1">
      <c r="A14" s="6" t="s">
        <v>164</v>
      </c>
      <c r="B14" s="8">
        <v>310</v>
      </c>
      <c r="C14" s="9">
        <v>0.4</v>
      </c>
      <c r="D14" s="10">
        <v>76.4</v>
      </c>
      <c r="E14" s="11">
        <v>0</v>
      </c>
      <c r="G14" s="12">
        <f t="shared" si="0"/>
        <v>0</v>
      </c>
      <c r="H14" s="13">
        <f t="shared" si="1"/>
        <v>0</v>
      </c>
      <c r="I14" s="14">
        <f t="shared" si="2"/>
        <v>0</v>
      </c>
      <c r="J14" s="15">
        <f t="shared" si="3"/>
        <v>0</v>
      </c>
    </row>
    <row r="15" spans="1:10" ht="12.75" customHeight="1">
      <c r="A15" s="7" t="s">
        <v>14</v>
      </c>
      <c r="B15" s="20">
        <v>4.8</v>
      </c>
      <c r="C15" s="21">
        <v>0.08</v>
      </c>
      <c r="D15" s="22">
        <v>0.76</v>
      </c>
      <c r="E15" s="23">
        <v>0.16</v>
      </c>
      <c r="G15" s="12">
        <f t="shared" si="0"/>
        <v>0</v>
      </c>
      <c r="H15" s="13">
        <f t="shared" si="1"/>
        <v>0</v>
      </c>
      <c r="I15" s="14">
        <f t="shared" si="2"/>
        <v>0</v>
      </c>
      <c r="J15" s="15">
        <f t="shared" si="3"/>
        <v>0</v>
      </c>
    </row>
    <row r="16" spans="1:10" ht="12.75" customHeight="1">
      <c r="A16" s="7" t="s">
        <v>9</v>
      </c>
      <c r="B16" s="8">
        <v>612</v>
      </c>
      <c r="C16" s="9">
        <v>21.5</v>
      </c>
      <c r="D16" s="10">
        <v>0.9</v>
      </c>
      <c r="E16" s="11">
        <v>58</v>
      </c>
      <c r="G16" s="12">
        <f t="shared" si="0"/>
        <v>0</v>
      </c>
      <c r="H16" s="13">
        <f t="shared" si="1"/>
        <v>0</v>
      </c>
      <c r="I16" s="14">
        <f t="shared" si="2"/>
        <v>0</v>
      </c>
      <c r="J16" s="15">
        <f t="shared" si="3"/>
        <v>0</v>
      </c>
    </row>
    <row r="17" spans="1:10" ht="12.75" customHeight="1">
      <c r="A17" s="7" t="s">
        <v>135</v>
      </c>
      <c r="B17" s="8">
        <v>690</v>
      </c>
      <c r="C17" s="9">
        <v>0.9</v>
      </c>
      <c r="D17" s="10">
        <v>1.8</v>
      </c>
      <c r="E17" s="11">
        <v>75</v>
      </c>
      <c r="G17" s="12">
        <f t="shared" si="0"/>
        <v>0</v>
      </c>
      <c r="H17" s="13">
        <f t="shared" si="1"/>
        <v>0</v>
      </c>
      <c r="I17" s="14">
        <f t="shared" si="2"/>
        <v>0</v>
      </c>
      <c r="J17" s="15">
        <f t="shared" si="3"/>
        <v>0</v>
      </c>
    </row>
    <row r="18" spans="1:10" ht="12.75" customHeight="1">
      <c r="A18" s="7" t="s">
        <v>43</v>
      </c>
      <c r="B18" s="8">
        <v>65.1</v>
      </c>
      <c r="C18" s="9">
        <v>1</v>
      </c>
      <c r="D18" s="10">
        <v>5.2</v>
      </c>
      <c r="E18" s="11">
        <v>4.8</v>
      </c>
      <c r="G18" s="12">
        <f t="shared" si="0"/>
        <v>0</v>
      </c>
      <c r="H18" s="13">
        <f t="shared" si="1"/>
        <v>0</v>
      </c>
      <c r="I18" s="14">
        <f t="shared" si="2"/>
        <v>0</v>
      </c>
      <c r="J18" s="15">
        <f t="shared" si="3"/>
        <v>0</v>
      </c>
    </row>
    <row r="19" spans="1:10" ht="12.75" customHeight="1">
      <c r="A19" s="7" t="s">
        <v>129</v>
      </c>
      <c r="B19" s="8">
        <v>540</v>
      </c>
      <c r="C19" s="9">
        <v>0.2</v>
      </c>
      <c r="D19" s="10">
        <v>1.2</v>
      </c>
      <c r="E19" s="11">
        <v>59</v>
      </c>
      <c r="G19" s="12">
        <f t="shared" si="0"/>
        <v>0</v>
      </c>
      <c r="H19" s="13">
        <f t="shared" si="1"/>
        <v>0</v>
      </c>
      <c r="I19" s="14">
        <f t="shared" si="2"/>
        <v>0</v>
      </c>
      <c r="J19" s="15">
        <f t="shared" si="3"/>
        <v>0</v>
      </c>
    </row>
    <row r="20" spans="1:10" ht="12.75" customHeight="1">
      <c r="A20" s="7" t="s">
        <v>15</v>
      </c>
      <c r="B20" s="8">
        <v>350</v>
      </c>
      <c r="C20" s="9">
        <v>1.5</v>
      </c>
      <c r="D20" s="10">
        <v>0</v>
      </c>
      <c r="E20" s="11">
        <v>38</v>
      </c>
      <c r="G20" s="12">
        <f t="shared" si="0"/>
        <v>0</v>
      </c>
      <c r="H20" s="13">
        <f t="shared" si="1"/>
        <v>0</v>
      </c>
      <c r="I20" s="14">
        <f t="shared" si="2"/>
        <v>0</v>
      </c>
      <c r="J20" s="15">
        <f t="shared" si="3"/>
        <v>0</v>
      </c>
    </row>
    <row r="21" spans="1:10" ht="12.75" customHeight="1">
      <c r="A21" s="6" t="s">
        <v>152</v>
      </c>
      <c r="B21" s="8">
        <v>303</v>
      </c>
      <c r="C21" s="9">
        <v>3.2</v>
      </c>
      <c r="D21" s="10">
        <v>11.6</v>
      </c>
      <c r="E21" s="11">
        <v>26.3</v>
      </c>
      <c r="G21" s="12">
        <f t="shared" si="0"/>
        <v>0</v>
      </c>
      <c r="H21" s="13">
        <f t="shared" si="1"/>
        <v>0</v>
      </c>
      <c r="I21" s="14">
        <f t="shared" si="2"/>
        <v>0</v>
      </c>
      <c r="J21" s="15">
        <f t="shared" si="3"/>
        <v>0</v>
      </c>
    </row>
    <row r="22" spans="1:10" ht="12.75" customHeight="1">
      <c r="A22" s="6" t="s">
        <v>37</v>
      </c>
      <c r="B22" s="8">
        <v>133</v>
      </c>
      <c r="C22" s="9">
        <v>3.4</v>
      </c>
      <c r="D22" s="10">
        <v>23.1</v>
      </c>
      <c r="E22" s="11">
        <v>2</v>
      </c>
      <c r="G22" s="12">
        <f t="shared" si="0"/>
        <v>0</v>
      </c>
      <c r="H22" s="13">
        <f t="shared" si="1"/>
        <v>0</v>
      </c>
      <c r="I22" s="14">
        <f t="shared" si="2"/>
        <v>0</v>
      </c>
      <c r="J22" s="15">
        <f t="shared" si="3"/>
        <v>0</v>
      </c>
    </row>
    <row r="23" spans="1:10" ht="12.75" customHeight="1">
      <c r="A23" s="6" t="s">
        <v>155</v>
      </c>
      <c r="B23" s="8">
        <v>371</v>
      </c>
      <c r="C23" s="9">
        <v>3.7</v>
      </c>
      <c r="D23" s="10">
        <v>16.7</v>
      </c>
      <c r="E23" s="11">
        <v>31.5</v>
      </c>
      <c r="G23" s="12">
        <f t="shared" si="0"/>
        <v>0</v>
      </c>
      <c r="H23" s="13">
        <f t="shared" si="1"/>
        <v>0</v>
      </c>
      <c r="I23" s="14">
        <f t="shared" si="2"/>
        <v>0</v>
      </c>
      <c r="J23" s="15">
        <f t="shared" si="3"/>
        <v>0</v>
      </c>
    </row>
    <row r="24" spans="1:10" ht="12.75" customHeight="1">
      <c r="A24" s="7" t="s">
        <v>182</v>
      </c>
      <c r="B24" s="8">
        <v>184</v>
      </c>
      <c r="C24" s="9">
        <v>1.3</v>
      </c>
      <c r="D24" s="10">
        <v>12</v>
      </c>
      <c r="E24" s="11">
        <v>14.4</v>
      </c>
      <c r="G24" s="12">
        <f t="shared" si="0"/>
        <v>0</v>
      </c>
      <c r="H24" s="13">
        <f t="shared" si="1"/>
        <v>0</v>
      </c>
      <c r="I24" s="14">
        <f t="shared" si="2"/>
        <v>0</v>
      </c>
      <c r="J24" s="15">
        <f t="shared" si="3"/>
        <v>0</v>
      </c>
    </row>
    <row r="25" spans="1:10" ht="12.75" customHeight="1">
      <c r="A25" s="7" t="s">
        <v>170</v>
      </c>
      <c r="B25" s="20">
        <v>336</v>
      </c>
      <c r="C25" s="21">
        <v>1.6</v>
      </c>
      <c r="D25" s="22">
        <v>20.4</v>
      </c>
      <c r="E25" s="23">
        <v>27</v>
      </c>
      <c r="G25" s="12">
        <f t="shared" si="0"/>
        <v>0</v>
      </c>
      <c r="H25" s="13">
        <f t="shared" si="1"/>
        <v>0</v>
      </c>
      <c r="I25" s="14">
        <f t="shared" si="2"/>
        <v>0</v>
      </c>
      <c r="J25" s="15">
        <f t="shared" si="3"/>
        <v>0</v>
      </c>
    </row>
    <row r="26" spans="1:10" ht="12.75" customHeight="1">
      <c r="A26" s="7" t="s">
        <v>106</v>
      </c>
      <c r="B26" s="8">
        <v>25</v>
      </c>
      <c r="C26" s="9">
        <v>1.4</v>
      </c>
      <c r="D26" s="10">
        <v>4.5</v>
      </c>
      <c r="E26" s="11">
        <v>0.1</v>
      </c>
      <c r="G26" s="12">
        <f t="shared" si="0"/>
        <v>0</v>
      </c>
      <c r="H26" s="13">
        <f t="shared" si="1"/>
        <v>0</v>
      </c>
      <c r="I26" s="14">
        <f t="shared" si="2"/>
        <v>0</v>
      </c>
      <c r="J26" s="15">
        <f t="shared" si="3"/>
        <v>0</v>
      </c>
    </row>
    <row r="27" spans="1:10" ht="12.75" customHeight="1">
      <c r="A27" s="7" t="s">
        <v>88</v>
      </c>
      <c r="B27" s="8">
        <v>37</v>
      </c>
      <c r="C27" s="9">
        <v>2</v>
      </c>
      <c r="D27" s="10">
        <v>3.9</v>
      </c>
      <c r="E27" s="11">
        <v>1.5</v>
      </c>
      <c r="G27" s="12">
        <f t="shared" si="0"/>
        <v>0</v>
      </c>
      <c r="H27" s="13">
        <f t="shared" si="1"/>
        <v>0</v>
      </c>
      <c r="I27" s="14">
        <f t="shared" si="2"/>
        <v>0</v>
      </c>
      <c r="J27" s="15">
        <f t="shared" si="3"/>
        <v>0</v>
      </c>
    </row>
    <row r="28" spans="1:10" ht="12.75" customHeight="1">
      <c r="A28" s="7" t="s">
        <v>84</v>
      </c>
      <c r="B28" s="8">
        <v>303</v>
      </c>
      <c r="C28" s="9">
        <v>13.5</v>
      </c>
      <c r="D28" s="10">
        <v>56</v>
      </c>
      <c r="E28" s="11">
        <v>15</v>
      </c>
      <c r="G28" s="12">
        <f t="shared" si="0"/>
        <v>0</v>
      </c>
      <c r="H28" s="13">
        <f t="shared" si="1"/>
        <v>0</v>
      </c>
      <c r="I28" s="14">
        <f t="shared" si="2"/>
        <v>0</v>
      </c>
      <c r="J28" s="15">
        <f t="shared" si="3"/>
        <v>0</v>
      </c>
    </row>
    <row r="29" spans="1:10" ht="12.75" customHeight="1">
      <c r="A29" s="7" t="s">
        <v>81</v>
      </c>
      <c r="B29" s="20">
        <v>8</v>
      </c>
      <c r="C29" s="21">
        <v>1.6</v>
      </c>
      <c r="D29" s="22">
        <v>0.5</v>
      </c>
      <c r="E29" s="23">
        <v>0</v>
      </c>
      <c r="G29" s="12">
        <f t="shared" si="0"/>
        <v>0</v>
      </c>
      <c r="H29" s="13">
        <f t="shared" si="1"/>
        <v>0</v>
      </c>
      <c r="I29" s="14">
        <f t="shared" si="2"/>
        <v>0</v>
      </c>
      <c r="J29" s="15">
        <f t="shared" si="3"/>
        <v>0</v>
      </c>
    </row>
    <row r="30" spans="1:10" ht="12.75" customHeight="1">
      <c r="A30" s="7" t="s">
        <v>95</v>
      </c>
      <c r="B30" s="20">
        <v>188</v>
      </c>
      <c r="C30" s="21">
        <v>0.5</v>
      </c>
      <c r="D30" s="22">
        <v>44.2</v>
      </c>
      <c r="E30" s="23">
        <v>0.6</v>
      </c>
      <c r="G30" s="12">
        <f t="shared" si="0"/>
        <v>0</v>
      </c>
      <c r="H30" s="13">
        <f t="shared" si="1"/>
        <v>0</v>
      </c>
      <c r="I30" s="14">
        <f t="shared" si="2"/>
        <v>0</v>
      </c>
      <c r="J30" s="15">
        <f t="shared" si="3"/>
        <v>0</v>
      </c>
    </row>
    <row r="31" spans="1:10" ht="12.75" customHeight="1">
      <c r="A31" s="7" t="s">
        <v>144</v>
      </c>
      <c r="B31" s="20">
        <v>580</v>
      </c>
      <c r="C31" s="21">
        <v>2.9</v>
      </c>
      <c r="D31" s="22">
        <v>55.3</v>
      </c>
      <c r="E31" s="23">
        <v>38.1</v>
      </c>
      <c r="G31" s="12">
        <f t="shared" si="0"/>
        <v>0</v>
      </c>
      <c r="H31" s="13">
        <f t="shared" si="1"/>
        <v>0</v>
      </c>
      <c r="I31" s="14">
        <f t="shared" si="2"/>
        <v>0</v>
      </c>
      <c r="J31" s="15">
        <f t="shared" si="3"/>
        <v>0</v>
      </c>
    </row>
    <row r="32" spans="1:10" ht="12.75" customHeight="1">
      <c r="A32" s="7" t="s">
        <v>12</v>
      </c>
      <c r="B32" s="20">
        <v>90</v>
      </c>
      <c r="C32" s="21">
        <v>0.8</v>
      </c>
      <c r="D32" s="22">
        <v>21.3</v>
      </c>
      <c r="E32" s="23">
        <v>0.1</v>
      </c>
      <c r="G32" s="12">
        <f t="shared" si="0"/>
        <v>0</v>
      </c>
      <c r="H32" s="13">
        <f t="shared" si="1"/>
        <v>0</v>
      </c>
      <c r="I32" s="14">
        <f t="shared" si="2"/>
        <v>0</v>
      </c>
      <c r="J32" s="15">
        <f t="shared" si="3"/>
        <v>0</v>
      </c>
    </row>
    <row r="33" spans="1:10" ht="12.75" customHeight="1">
      <c r="A33" s="7" t="s">
        <v>108</v>
      </c>
      <c r="B33" s="20">
        <v>110</v>
      </c>
      <c r="C33" s="21">
        <v>0.6</v>
      </c>
      <c r="D33" s="22">
        <v>25.4</v>
      </c>
      <c r="E33" s="23">
        <v>0.6</v>
      </c>
      <c r="G33" s="12">
        <f t="shared" si="0"/>
        <v>0</v>
      </c>
      <c r="H33" s="13">
        <f t="shared" si="1"/>
        <v>0</v>
      </c>
      <c r="I33" s="14">
        <f t="shared" si="2"/>
        <v>0</v>
      </c>
      <c r="J33" s="15">
        <f t="shared" si="3"/>
        <v>0</v>
      </c>
    </row>
    <row r="34" spans="1:10" ht="12.75" customHeight="1">
      <c r="A34" s="7" t="s">
        <v>11</v>
      </c>
      <c r="B34" s="8">
        <v>2</v>
      </c>
      <c r="C34" s="9">
        <v>0</v>
      </c>
      <c r="D34" s="10">
        <v>0.5</v>
      </c>
      <c r="E34" s="11">
        <v>0</v>
      </c>
      <c r="G34" s="12">
        <f t="shared" si="0"/>
        <v>0</v>
      </c>
      <c r="H34" s="13">
        <f t="shared" si="1"/>
        <v>0</v>
      </c>
      <c r="I34" s="14">
        <f t="shared" si="2"/>
        <v>0</v>
      </c>
      <c r="J34" s="15">
        <f t="shared" si="3"/>
        <v>0</v>
      </c>
    </row>
    <row r="35" spans="1:10" ht="12.75" customHeight="1">
      <c r="A35" s="7" t="s">
        <v>166</v>
      </c>
      <c r="B35" s="8">
        <v>6</v>
      </c>
      <c r="C35" s="9">
        <v>0.1</v>
      </c>
      <c r="D35" s="10">
        <v>1.2</v>
      </c>
      <c r="E35" s="11">
        <v>0.1</v>
      </c>
      <c r="G35" s="12">
        <f t="shared" si="0"/>
        <v>0</v>
      </c>
      <c r="H35" s="13">
        <f t="shared" si="1"/>
        <v>0</v>
      </c>
      <c r="I35" s="14">
        <f t="shared" si="2"/>
        <v>0</v>
      </c>
      <c r="J35" s="15">
        <f t="shared" si="3"/>
        <v>0</v>
      </c>
    </row>
  </sheetData>
  <sheetProtection/>
  <mergeCells count="3">
    <mergeCell ref="G2:J2"/>
    <mergeCell ref="C2:E2"/>
    <mergeCell ref="L1:O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A20" sqref="A20"/>
    </sheetView>
  </sheetViews>
  <sheetFormatPr defaultColWidth="9.140625" defaultRowHeight="12.75" customHeight="1"/>
  <cols>
    <col min="1" max="1" width="31.7109375" style="7" customWidth="1"/>
    <col min="2" max="2" width="5.7109375" style="16" customWidth="1"/>
    <col min="3" max="3" width="5.7109375" style="17" customWidth="1"/>
    <col min="4" max="4" width="5.7109375" style="18" customWidth="1"/>
    <col min="5" max="5" width="5.7109375" style="19" customWidth="1"/>
    <col min="6" max="6" width="5.7109375" style="55" customWidth="1"/>
    <col min="7" max="7" width="5.7109375" style="12" customWidth="1"/>
    <col min="8" max="8" width="5.7109375" style="13" customWidth="1"/>
    <col min="9" max="9" width="5.7109375" style="14" customWidth="1"/>
    <col min="10" max="10" width="5.7109375" style="15" customWidth="1"/>
    <col min="11" max="11" width="2.7109375" style="34" customWidth="1"/>
    <col min="12" max="15" width="5.7109375" style="34" customWidth="1"/>
    <col min="16" max="16384" width="9.140625" style="1" customWidth="1"/>
  </cols>
  <sheetData>
    <row r="1" spans="1:17" ht="12.75" customHeight="1" thickBot="1">
      <c r="A1" s="52"/>
      <c r="B1" s="26"/>
      <c r="C1" s="27"/>
      <c r="D1" s="28"/>
      <c r="E1" s="29"/>
      <c r="F1" s="53"/>
      <c r="G1" s="30"/>
      <c r="H1" s="31"/>
      <c r="I1" s="32"/>
      <c r="J1" s="33"/>
      <c r="L1" s="96" t="s">
        <v>121</v>
      </c>
      <c r="M1" s="97"/>
      <c r="N1" s="97"/>
      <c r="O1" s="98"/>
      <c r="P1" s="100" t="s">
        <v>8</v>
      </c>
      <c r="Q1" s="101"/>
    </row>
    <row r="2" spans="1:17" ht="12.75" customHeight="1" thickBot="1">
      <c r="A2" s="25"/>
      <c r="B2" s="35"/>
      <c r="C2" s="99" t="s">
        <v>137</v>
      </c>
      <c r="D2" s="99"/>
      <c r="E2" s="99"/>
      <c r="F2" s="53"/>
      <c r="G2" s="99" t="s">
        <v>56</v>
      </c>
      <c r="H2" s="99"/>
      <c r="I2" s="99"/>
      <c r="J2" s="99"/>
      <c r="K2" s="36"/>
      <c r="L2" s="37">
        <f>SUM(G4:G995)</f>
        <v>0</v>
      </c>
      <c r="M2" s="38">
        <f>SUM(H4:H995)</f>
        <v>0</v>
      </c>
      <c r="N2" s="39">
        <f>SUM(I4:I995)</f>
        <v>0</v>
      </c>
      <c r="O2" s="40">
        <f>SUM(J4:J995)</f>
        <v>0</v>
      </c>
      <c r="P2" s="102" t="e">
        <f>(M2+'Protein Sources'!M2)/'Diet Ratios'!C29</f>
        <v>#DIV/0!</v>
      </c>
      <c r="Q2" s="103"/>
    </row>
    <row r="3" spans="1:15" s="2" customFormat="1" ht="12.75" customHeight="1" thickBot="1">
      <c r="A3" s="3" t="s">
        <v>120</v>
      </c>
      <c r="B3" s="41" t="s">
        <v>130</v>
      </c>
      <c r="C3" s="42" t="s">
        <v>131</v>
      </c>
      <c r="D3" s="43" t="s">
        <v>132</v>
      </c>
      <c r="E3" s="44" t="s">
        <v>133</v>
      </c>
      <c r="F3" s="54" t="s">
        <v>86</v>
      </c>
      <c r="G3" s="45" t="s">
        <v>130</v>
      </c>
      <c r="H3" s="42" t="s">
        <v>131</v>
      </c>
      <c r="I3" s="43" t="s">
        <v>132</v>
      </c>
      <c r="J3" s="46" t="s">
        <v>133</v>
      </c>
      <c r="K3" s="47"/>
      <c r="L3" s="48">
        <f>M3+N3+O3</f>
        <v>0</v>
      </c>
      <c r="M3" s="49">
        <f>M2*4</f>
        <v>0</v>
      </c>
      <c r="N3" s="50">
        <f>N2*4</f>
        <v>0</v>
      </c>
      <c r="O3" s="51">
        <f>O2*9</f>
        <v>0</v>
      </c>
    </row>
    <row r="4" spans="1:10" ht="12.75" customHeight="1">
      <c r="A4" s="6" t="s">
        <v>178</v>
      </c>
      <c r="B4" s="8">
        <v>187</v>
      </c>
      <c r="C4" s="9">
        <v>45</v>
      </c>
      <c r="D4" s="10">
        <v>1.4</v>
      </c>
      <c r="E4" s="11">
        <v>1.4</v>
      </c>
      <c r="G4" s="12">
        <f aca="true" t="shared" si="0" ref="G4:G15">$F4*B4</f>
        <v>0</v>
      </c>
      <c r="H4" s="13">
        <f aca="true" t="shared" si="1" ref="H4:H15">$F4*C4</f>
        <v>0</v>
      </c>
      <c r="I4" s="14">
        <f aca="true" t="shared" si="2" ref="I4:I15">$F4*D4</f>
        <v>0</v>
      </c>
      <c r="J4" s="15">
        <f aca="true" t="shared" si="3" ref="J4:J15">$F4*E4</f>
        <v>0</v>
      </c>
    </row>
    <row r="5" spans="1:10" ht="12.75" customHeight="1">
      <c r="A5" s="7" t="s">
        <v>42</v>
      </c>
      <c r="B5" s="8">
        <v>393</v>
      </c>
      <c r="C5" s="9">
        <v>79.54</v>
      </c>
      <c r="D5" s="10">
        <v>6</v>
      </c>
      <c r="E5" s="11">
        <v>7</v>
      </c>
      <c r="G5" s="12">
        <f t="shared" si="0"/>
        <v>0</v>
      </c>
      <c r="H5" s="13">
        <f t="shared" si="1"/>
        <v>0</v>
      </c>
      <c r="I5" s="14">
        <f t="shared" si="2"/>
        <v>0</v>
      </c>
      <c r="J5" s="15">
        <f t="shared" si="3"/>
        <v>0</v>
      </c>
    </row>
    <row r="6" spans="1:10" ht="12.75" customHeight="1">
      <c r="A6" s="7" t="s">
        <v>44</v>
      </c>
      <c r="B6" s="8">
        <v>370</v>
      </c>
      <c r="C6" s="9">
        <v>90.21</v>
      </c>
      <c r="D6" s="10">
        <v>0.67</v>
      </c>
      <c r="E6" s="11">
        <v>1</v>
      </c>
      <c r="G6" s="12">
        <f t="shared" si="0"/>
        <v>0</v>
      </c>
      <c r="H6" s="13">
        <f t="shared" si="1"/>
        <v>0</v>
      </c>
      <c r="I6" s="14">
        <f t="shared" si="2"/>
        <v>0</v>
      </c>
      <c r="J6" s="15">
        <f t="shared" si="3"/>
        <v>0</v>
      </c>
    </row>
    <row r="7" spans="1:10" ht="12.75" customHeight="1">
      <c r="A7" s="7" t="s">
        <v>82</v>
      </c>
      <c r="B7" s="20">
        <v>201</v>
      </c>
      <c r="C7" s="21">
        <v>43.3</v>
      </c>
      <c r="D7" s="22">
        <v>2.6</v>
      </c>
      <c r="E7" s="23">
        <v>2.1</v>
      </c>
      <c r="G7" s="12">
        <f t="shared" si="0"/>
        <v>0</v>
      </c>
      <c r="H7" s="13">
        <f t="shared" si="1"/>
        <v>0</v>
      </c>
      <c r="I7" s="14">
        <f t="shared" si="2"/>
        <v>0</v>
      </c>
      <c r="J7" s="15">
        <f t="shared" si="3"/>
        <v>0</v>
      </c>
    </row>
    <row r="8" spans="1:10" ht="12.75" customHeight="1">
      <c r="A8" s="7" t="s">
        <v>98</v>
      </c>
      <c r="B8" s="20">
        <v>73</v>
      </c>
      <c r="C8" s="21">
        <v>0</v>
      </c>
      <c r="D8" s="22">
        <v>19.5</v>
      </c>
      <c r="E8" s="23">
        <v>0</v>
      </c>
      <c r="G8" s="12">
        <f t="shared" si="0"/>
        <v>0</v>
      </c>
      <c r="H8" s="13">
        <f t="shared" si="1"/>
        <v>0</v>
      </c>
      <c r="I8" s="14">
        <f t="shared" si="2"/>
        <v>0</v>
      </c>
      <c r="J8" s="15">
        <f t="shared" si="3"/>
        <v>0</v>
      </c>
    </row>
    <row r="9" spans="1:10" ht="12.75" customHeight="1">
      <c r="A9" s="7" t="s">
        <v>179</v>
      </c>
      <c r="B9" s="20">
        <v>364</v>
      </c>
      <c r="C9" s="21">
        <v>0</v>
      </c>
      <c r="D9" s="22">
        <v>90.9</v>
      </c>
      <c r="E9" s="23">
        <v>0</v>
      </c>
      <c r="G9" s="12">
        <f t="shared" si="0"/>
        <v>0</v>
      </c>
      <c r="H9" s="13">
        <f t="shared" si="1"/>
        <v>0</v>
      </c>
      <c r="I9" s="14">
        <f t="shared" si="2"/>
        <v>0</v>
      </c>
      <c r="J9" s="15">
        <f t="shared" si="3"/>
        <v>0</v>
      </c>
    </row>
    <row r="10" spans="1:10" ht="12.75" customHeight="1">
      <c r="A10" s="7" t="s">
        <v>180</v>
      </c>
      <c r="B10" s="20">
        <v>380</v>
      </c>
      <c r="C10" s="21">
        <v>0</v>
      </c>
      <c r="D10" s="22">
        <v>94</v>
      </c>
      <c r="E10" s="23">
        <v>0</v>
      </c>
      <c r="G10" s="12">
        <f t="shared" si="0"/>
        <v>0</v>
      </c>
      <c r="H10" s="13">
        <f t="shared" si="1"/>
        <v>0</v>
      </c>
      <c r="I10" s="14">
        <f t="shared" si="2"/>
        <v>0</v>
      </c>
      <c r="J10" s="15">
        <f t="shared" si="3"/>
        <v>0</v>
      </c>
    </row>
    <row r="11" spans="1:10" ht="12.75" customHeight="1">
      <c r="A11" s="7" t="s">
        <v>109</v>
      </c>
      <c r="B11" s="8">
        <v>370</v>
      </c>
      <c r="C11" s="9">
        <v>82.5</v>
      </c>
      <c r="D11" s="10">
        <v>6.3</v>
      </c>
      <c r="E11" s="11">
        <v>1.3</v>
      </c>
      <c r="G11" s="12">
        <f t="shared" si="0"/>
        <v>0</v>
      </c>
      <c r="H11" s="13">
        <f t="shared" si="1"/>
        <v>0</v>
      </c>
      <c r="I11" s="14">
        <f t="shared" si="2"/>
        <v>0</v>
      </c>
      <c r="J11" s="15">
        <f t="shared" si="3"/>
        <v>0</v>
      </c>
    </row>
    <row r="12" spans="1:10" ht="12.75" customHeight="1">
      <c r="A12" s="6" t="s">
        <v>110</v>
      </c>
      <c r="B12" s="8">
        <v>393.33</v>
      </c>
      <c r="C12" s="9">
        <v>82</v>
      </c>
      <c r="D12" s="10">
        <v>6</v>
      </c>
      <c r="E12" s="11">
        <v>7</v>
      </c>
      <c r="G12" s="12">
        <f t="shared" si="0"/>
        <v>0</v>
      </c>
      <c r="H12" s="13">
        <f t="shared" si="1"/>
        <v>0</v>
      </c>
      <c r="I12" s="14">
        <f t="shared" si="2"/>
        <v>0</v>
      </c>
      <c r="J12" s="15">
        <f t="shared" si="3"/>
        <v>0</v>
      </c>
    </row>
    <row r="13" spans="1:10" ht="12.75" customHeight="1">
      <c r="A13" s="7" t="s">
        <v>156</v>
      </c>
      <c r="B13" s="8">
        <v>390</v>
      </c>
      <c r="C13" s="9">
        <v>73.3</v>
      </c>
      <c r="D13" s="10">
        <v>17</v>
      </c>
      <c r="E13" s="11">
        <v>5.2</v>
      </c>
      <c r="G13" s="12">
        <f t="shared" si="0"/>
        <v>0</v>
      </c>
      <c r="H13" s="13">
        <f t="shared" si="1"/>
        <v>0</v>
      </c>
      <c r="I13" s="14">
        <f t="shared" si="2"/>
        <v>0</v>
      </c>
      <c r="J13" s="15">
        <f t="shared" si="3"/>
        <v>0</v>
      </c>
    </row>
    <row r="14" spans="1:10" ht="12.75" customHeight="1">
      <c r="A14" s="7" t="s">
        <v>41</v>
      </c>
      <c r="B14" s="8">
        <v>280</v>
      </c>
      <c r="C14" s="9">
        <v>0</v>
      </c>
      <c r="D14" s="10">
        <v>69</v>
      </c>
      <c r="E14" s="11">
        <v>0</v>
      </c>
      <c r="G14" s="12">
        <f t="shared" si="0"/>
        <v>0</v>
      </c>
      <c r="H14" s="13">
        <f t="shared" si="1"/>
        <v>0</v>
      </c>
      <c r="I14" s="14">
        <f t="shared" si="2"/>
        <v>0</v>
      </c>
      <c r="J14" s="15">
        <f t="shared" si="3"/>
        <v>0</v>
      </c>
    </row>
    <row r="15" spans="1:10" ht="12.75" customHeight="1">
      <c r="A15" s="7" t="s">
        <v>163</v>
      </c>
      <c r="B15" s="8">
        <v>219</v>
      </c>
      <c r="C15" s="9">
        <v>29.6</v>
      </c>
      <c r="D15" s="10">
        <v>20.3</v>
      </c>
      <c r="E15" s="11">
        <v>2.5</v>
      </c>
      <c r="G15" s="12">
        <f t="shared" si="0"/>
        <v>0</v>
      </c>
      <c r="H15" s="13">
        <f t="shared" si="1"/>
        <v>0</v>
      </c>
      <c r="I15" s="14">
        <f t="shared" si="2"/>
        <v>0</v>
      </c>
      <c r="J15" s="15">
        <f t="shared" si="3"/>
        <v>0</v>
      </c>
    </row>
    <row r="16" spans="2:5" ht="12.75" customHeight="1">
      <c r="B16" s="8"/>
      <c r="C16" s="9"/>
      <c r="D16" s="10"/>
      <c r="E16" s="11"/>
    </row>
    <row r="17" spans="2:5" ht="12.75" customHeight="1">
      <c r="B17" s="8"/>
      <c r="C17" s="9"/>
      <c r="D17" s="10"/>
      <c r="E17" s="11"/>
    </row>
    <row r="18" spans="2:5" ht="12.75" customHeight="1">
      <c r="B18" s="8"/>
      <c r="C18" s="9"/>
      <c r="D18" s="10"/>
      <c r="E18" s="11"/>
    </row>
    <row r="19" spans="2:5" ht="12.75" customHeight="1">
      <c r="B19" s="8"/>
      <c r="C19" s="9"/>
      <c r="D19" s="10"/>
      <c r="E19" s="11"/>
    </row>
    <row r="20" spans="2:5" ht="12.75" customHeight="1">
      <c r="B20" s="8"/>
      <c r="C20" s="9"/>
      <c r="D20" s="10"/>
      <c r="E20" s="11"/>
    </row>
  </sheetData>
  <sheetProtection/>
  <mergeCells count="5">
    <mergeCell ref="G2:J2"/>
    <mergeCell ref="C2:E2"/>
    <mergeCell ref="L1:O1"/>
    <mergeCell ref="P1:Q1"/>
    <mergeCell ref="P2:Q2"/>
  </mergeCells>
  <conditionalFormatting sqref="P2:Q2">
    <cfRule type="cellIs" priority="1" dxfId="1" operator="greaterThanOrEqual" stopIfTrue="1">
      <formula>0.66</formula>
    </cfRule>
    <cfRule type="cellIs" priority="2" dxfId="0" operator="lessThan" stopIfTrue="1">
      <formula>0.66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Ru Anderson</cp:lastModifiedBy>
  <cp:lastPrinted>2013-09-30T10:35:48Z</cp:lastPrinted>
  <dcterms:created xsi:type="dcterms:W3CDTF">2007-02-22T21:42:09Z</dcterms:created>
  <dcterms:modified xsi:type="dcterms:W3CDTF">2013-09-30T11:24:38Z</dcterms:modified>
  <cp:category/>
  <cp:version/>
  <cp:contentType/>
  <cp:contentStatus/>
</cp:coreProperties>
</file>